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Anual/Publicar/"/>
    </mc:Choice>
  </mc:AlternateContent>
  <xr:revisionPtr revIDLastSave="1" documentId="8_{F24525A7-AE25-4550-B118-6724B3D5516B}" xr6:coauthVersionLast="47" xr6:coauthVersionMax="47" xr10:uidLastSave="{327EAB54-0E16-4325-B8FB-CBD30E7C0C7E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Sentencias" sheetId="15" r:id="rId14"/>
    <sheet name="Audiencias_Pers Enjuic por Sexo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H28" i="4"/>
  <c r="G28" i="4"/>
  <c r="G36" i="4"/>
  <c r="H33" i="4"/>
  <c r="F33" i="4"/>
  <c r="N28" i="4"/>
  <c r="M28" i="4"/>
  <c r="H50" i="4" l="1"/>
  <c r="F50" i="4"/>
  <c r="G50" i="4"/>
  <c r="R28" i="2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<sst xmlns="http://schemas.openxmlformats.org/spreadsheetml/2006/main" count="675" uniqueCount="127">
  <si>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</si>
  <si>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</si>
  <si>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</si>
  <si>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</si>
  <si>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</si>
  <si>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</si>
  <si>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</si>
  <si>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</si>
  <si>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</si>
  <si>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</si>
  <si>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</si>
  <si>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</si>
  <si>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</si>
  <si>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</si>
  <si>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</si>
  <si>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</si>
  <si>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</si>
  <si>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</si>
  <si>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</si>
  <si>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</si>
  <si>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</si>
  <si>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</si>
  <si>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</si>
  <si>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</si>
  <si>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</si>
  <si>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</si>
  <si>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</si>
  <si>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</si>
  <si>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</si>
  <si>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</si>
  <si>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</si>
  <si>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</si>
  <si>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</si>
  <si>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</si>
  <si>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</si>
  <si>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</si>
  <si>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</si>
  <si>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</si>
  <si>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</si>
  <si>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</si>
  <si>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</si>
  <si>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</si>
  <si>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</si>
  <si>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</si>
  <si>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</si>
  <si>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</si>
  <si>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</si>
  <si>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</si>
  <si>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</si>
  <si>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</si>
  <si>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</si>
  <si>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</si>
  <si>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</si>
  <si>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</si>
  <si>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</si>
  <si>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</si>
  <si>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</si>
  <si>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</si>
  <si>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</si>
  <si>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</si>
  <si>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</si>
  <si>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</si>
  <si>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</si>
  <si>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</si>
  <si>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</si>
  <si>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</si>
  <si>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</si>
  <si>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</si>
  <si>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</si>
  <si>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</si>
  <si>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</si>
  <si>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</si>
  <si>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</si>
  <si>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</si>
  <si>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</si>
  <si>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</si>
  <si>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</si>
  <si>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</si>
  <si>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</si>
  <si>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</si>
  <si>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</si>
  <si>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</si>
  <si>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</si>
  <si>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</si>
  <si>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</si>
  <si>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</si>
  <si>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</si>
  <si>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</si>
  <si>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</si>
  <si>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</si>
  <si>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</si>
  <si>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</si>
  <si>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</si>
  <si>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</si>
  <si>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</si>
  <si>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</si>
  <si>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</si>
  <si>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</si>
  <si>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</si>
  <si>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</si>
  <si>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</si>
  <si>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</si>
  <si>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</si>
  <si>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</si>
  <si>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</si>
  <si>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</si>
  <si>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</si>
  <si>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</si>
  <si>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</si>
  <si>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</si>
  <si>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</si>
  <si>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</si>
  <si>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</si>
  <si>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</si>
  <si>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</si>
  <si>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</si>
  <si>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</si>
  <si>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</si>
  <si>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</si>
  <si>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2022/2021</t>
  </si>
  <si>
    <t>Evolución 
2022/ 2021</t>
  </si>
  <si>
    <t>2021
Con Imposición de medidas</t>
  </si>
  <si>
    <t xml:space="preserve"> 2021
Sin Imposicion de Medidas</t>
  </si>
  <si>
    <t>2022
Con Imposición de medidas</t>
  </si>
  <si>
    <t xml:space="preserve"> 2022
Sin Imposicion de Medidas</t>
  </si>
  <si>
    <t>Evolución
2022/2021
Con Imposición de medidas</t>
  </si>
  <si>
    <t>Evolución
2022/2021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</si>
</sst>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1"/>
      <c r="C17" s="1"/>
      <c r="D17" s="1"/>
      <c r="E17" s="1"/>
      <c r="F17" s="1"/>
    </row>
    <row r="18" spans="2:12" ht="14.25" x14ac:dyDescent="0.2">
      <c r="B18" s="26" t="s">
        <v>103</v>
      </c>
      <c r="C18" s="26"/>
      <c r="D18" s="26"/>
      <c r="E18" s="26"/>
      <c r="F18" s="1"/>
    </row>
    <row r="19" spans="2:12" ht="14.25" x14ac:dyDescent="0.2">
      <c r="B19" s="26" t="s">
        <v>104</v>
      </c>
      <c r="C19" s="26"/>
      <c r="D19" s="26"/>
      <c r="E19" s="26"/>
      <c r="F19" s="1"/>
    </row>
    <row r="20" spans="2:12" ht="14.25" x14ac:dyDescent="0.2">
      <c r="B20" s="26" t="s">
        <v>105</v>
      </c>
      <c r="C20" s="26"/>
      <c r="D20" s="26"/>
      <c r="E20" s="26"/>
      <c r="F20" s="1"/>
    </row>
    <row r="21" spans="2:12" ht="14.25" x14ac:dyDescent="0.2">
      <c r="B21" s="26" t="s">
        <v>106</v>
      </c>
      <c r="C21" s="26"/>
      <c r="D21" s="26"/>
      <c r="E21" s="26"/>
      <c r="F21" s="1"/>
    </row>
    <row r="22" spans="2:12" ht="14.25" x14ac:dyDescent="0.2">
      <c r="B22" s="1" t="s">
        <v>107</v>
      </c>
      <c r="C22" s="1"/>
      <c r="D22" s="1"/>
      <c r="E22" s="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6"/>
      <c r="E24" s="16"/>
      <c r="F24" s="16"/>
      <c r="G24" s="16"/>
      <c r="H24" s="17"/>
      <c r="I24" s="17"/>
    </row>
    <row r="25" spans="2:12" ht="15" customHeight="1" x14ac:dyDescent="0.2">
      <c r="B25" s="26" t="s">
        <v>61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66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67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0</v>
      </c>
      <c r="C28" s="26"/>
      <c r="D28" s="26"/>
      <c r="E28" s="26"/>
      <c r="F28" s="26"/>
      <c r="G28" s="26"/>
      <c r="H28" s="26"/>
      <c r="I28" s="26"/>
    </row>
    <row r="29" spans="2:12" ht="14.25" x14ac:dyDescent="0.2">
      <c r="B29" s="26" t="s">
        <v>108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4.25" x14ac:dyDescent="0.2">
      <c r="B30" s="26" t="s">
        <v>110</v>
      </c>
      <c r="C30" s="26"/>
      <c r="D30" s="26"/>
      <c r="E30" s="26"/>
      <c r="F30" s="1"/>
      <c r="G30" s="1"/>
      <c r="H30" s="1"/>
      <c r="I30" s="1"/>
      <c r="J30" s="1"/>
      <c r="K30" s="1"/>
      <c r="L30" s="1"/>
    </row>
    <row r="31" spans="2:12" ht="14.25" x14ac:dyDescent="0.2">
      <c r="B31" s="26" t="s">
        <v>111</v>
      </c>
      <c r="C31" s="26"/>
      <c r="D31" s="26"/>
      <c r="E31" s="26"/>
      <c r="F31" s="1"/>
      <c r="G31" s="1"/>
      <c r="H31" s="1"/>
      <c r="I31" s="1"/>
      <c r="J31" s="1"/>
      <c r="K31" s="1"/>
      <c r="L31" s="1"/>
    </row>
    <row r="32" spans="2:12" ht="14.25" x14ac:dyDescent="0.2">
      <c r="B32" s="26" t="s">
        <v>91</v>
      </c>
      <c r="C32" s="26"/>
      <c r="D32" s="26"/>
      <c r="E32" s="26"/>
      <c r="F32" s="26"/>
      <c r="G32" s="26"/>
      <c r="H32" s="26"/>
      <c r="I32" s="26"/>
    </row>
    <row r="33" spans="2:9" ht="14.25" x14ac:dyDescent="0.2">
      <c r="B33" s="26" t="s">
        <v>92</v>
      </c>
      <c r="C33" s="26"/>
      <c r="D33" s="26"/>
      <c r="E33" s="26"/>
      <c r="F33" s="26"/>
      <c r="G33" s="26"/>
      <c r="H33" s="26"/>
      <c r="I33" s="26"/>
    </row>
    <row r="34" spans="2:9" ht="14.25" x14ac:dyDescent="0.2">
      <c r="B34" s="26" t="s">
        <v>102</v>
      </c>
      <c r="C34" s="26"/>
      <c r="D34" s="26"/>
      <c r="E34" s="26"/>
      <c r="F34" s="26"/>
      <c r="G34" s="26"/>
      <c r="H34" s="26"/>
      <c r="I34" s="26"/>
    </row>
  </sheetData>
  <mergeCells count="19"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  <mergeCell ref="B34:I34"/>
    <mergeCell ref="B25:I25"/>
    <mergeCell ref="B27:I27"/>
    <mergeCell ref="B33:I33"/>
    <mergeCell ref="B29:L29"/>
    <mergeCell ref="B30:E30"/>
    <mergeCell ref="B31:E31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7">
        <v>2021</v>
      </c>
      <c r="D9" s="28"/>
      <c r="E9" s="28"/>
      <c r="F9" s="28"/>
      <c r="G9" s="27">
        <v>2022</v>
      </c>
      <c r="H9" s="28"/>
      <c r="I9" s="28"/>
      <c r="J9" s="28"/>
    </row>
    <row r="10" spans="2:10" ht="44.25" customHeight="1" thickBot="1" x14ac:dyDescent="0.25"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68</v>
      </c>
      <c r="H10" s="10" t="s">
        <v>69</v>
      </c>
      <c r="I10" s="10" t="s">
        <v>70</v>
      </c>
      <c r="J10" s="10" t="s">
        <v>71</v>
      </c>
    </row>
    <row r="11" spans="2:10" ht="20.100000000000001" customHeight="1" thickBot="1" x14ac:dyDescent="0.25">
      <c r="B11" s="5" t="s">
        <v>2</v>
      </c>
      <c r="C11" s="11">
        <f>SUM(D11:E11)</f>
        <v>67</v>
      </c>
      <c r="D11" s="21">
        <v>56</v>
      </c>
      <c r="E11" s="21">
        <v>11</v>
      </c>
      <c r="F11" s="21">
        <v>42</v>
      </c>
      <c r="G11" s="11">
        <f>SUM(H11:I11)</f>
        <v>72</v>
      </c>
      <c r="H11" s="21">
        <v>66</v>
      </c>
      <c r="I11" s="21">
        <v>6</v>
      </c>
      <c r="J11" s="21">
        <v>58</v>
      </c>
    </row>
    <row r="12" spans="2:10" ht="20.100000000000001" customHeight="1" thickBot="1" x14ac:dyDescent="0.25">
      <c r="B12" s="6" t="s">
        <v>3</v>
      </c>
      <c r="C12" s="11">
        <f t="shared" ref="C12:C27" si="0">SUM(D12:E12)</f>
        <v>6</v>
      </c>
      <c r="D12" s="21">
        <v>5</v>
      </c>
      <c r="E12" s="21">
        <v>1</v>
      </c>
      <c r="F12" s="21">
        <v>4</v>
      </c>
      <c r="G12" s="11">
        <f t="shared" ref="G12:G27" si="1">SUM(H12:I12)</f>
        <v>11</v>
      </c>
      <c r="H12" s="21">
        <v>11</v>
      </c>
      <c r="I12" s="21">
        <v>0</v>
      </c>
      <c r="J12" s="21">
        <v>10</v>
      </c>
    </row>
    <row r="13" spans="2:10" ht="20.100000000000001" customHeight="1" thickBot="1" x14ac:dyDescent="0.25">
      <c r="B13" s="6" t="s">
        <v>4</v>
      </c>
      <c r="C13" s="11">
        <f t="shared" si="0"/>
        <v>0</v>
      </c>
      <c r="D13" s="21">
        <v>0</v>
      </c>
      <c r="E13" s="21">
        <v>0</v>
      </c>
      <c r="F13" s="21">
        <v>0</v>
      </c>
      <c r="G13" s="11">
        <f t="shared" si="1"/>
        <v>3</v>
      </c>
      <c r="H13" s="21">
        <v>3</v>
      </c>
      <c r="I13" s="21">
        <v>0</v>
      </c>
      <c r="J13" s="21">
        <v>3</v>
      </c>
    </row>
    <row r="14" spans="2:10" ht="20.100000000000001" customHeight="1" thickBot="1" x14ac:dyDescent="0.25">
      <c r="B14" s="6" t="s">
        <v>5</v>
      </c>
      <c r="C14" s="11">
        <f t="shared" si="0"/>
        <v>14</v>
      </c>
      <c r="D14" s="21">
        <v>12</v>
      </c>
      <c r="E14" s="21">
        <v>2</v>
      </c>
      <c r="F14" s="21">
        <v>11</v>
      </c>
      <c r="G14" s="11">
        <f t="shared" si="1"/>
        <v>17</v>
      </c>
      <c r="H14" s="21">
        <v>16</v>
      </c>
      <c r="I14" s="21">
        <v>1</v>
      </c>
      <c r="J14" s="21">
        <v>16</v>
      </c>
    </row>
    <row r="15" spans="2:10" ht="20.100000000000001" customHeight="1" thickBot="1" x14ac:dyDescent="0.25">
      <c r="B15" s="6" t="s">
        <v>6</v>
      </c>
      <c r="C15" s="11">
        <f t="shared" si="0"/>
        <v>20</v>
      </c>
      <c r="D15" s="21">
        <v>19</v>
      </c>
      <c r="E15" s="21">
        <v>1</v>
      </c>
      <c r="F15" s="21">
        <v>17</v>
      </c>
      <c r="G15" s="11">
        <f t="shared" si="1"/>
        <v>18</v>
      </c>
      <c r="H15" s="21">
        <v>17</v>
      </c>
      <c r="I15" s="21">
        <v>1</v>
      </c>
      <c r="J15" s="21">
        <v>14</v>
      </c>
    </row>
    <row r="16" spans="2:10" ht="20.100000000000001" customHeight="1" thickBot="1" x14ac:dyDescent="0.25">
      <c r="B16" s="6" t="s">
        <v>7</v>
      </c>
      <c r="C16" s="11">
        <f t="shared" si="0"/>
        <v>4</v>
      </c>
      <c r="D16" s="21">
        <v>4</v>
      </c>
      <c r="E16" s="21">
        <v>0</v>
      </c>
      <c r="F16" s="21">
        <v>3</v>
      </c>
      <c r="G16" s="11">
        <f t="shared" si="1"/>
        <v>6</v>
      </c>
      <c r="H16" s="21">
        <v>6</v>
      </c>
      <c r="I16" s="21">
        <v>0</v>
      </c>
      <c r="J16" s="21">
        <v>5</v>
      </c>
    </row>
    <row r="17" spans="2:10" ht="20.100000000000001" customHeight="1" thickBot="1" x14ac:dyDescent="0.25">
      <c r="B17" s="6" t="s">
        <v>8</v>
      </c>
      <c r="C17" s="11">
        <f t="shared" si="0"/>
        <v>14</v>
      </c>
      <c r="D17" s="21">
        <v>12</v>
      </c>
      <c r="E17" s="21">
        <v>2</v>
      </c>
      <c r="F17" s="21">
        <v>9</v>
      </c>
      <c r="G17" s="11">
        <f t="shared" si="1"/>
        <v>18</v>
      </c>
      <c r="H17" s="21">
        <v>16</v>
      </c>
      <c r="I17" s="21">
        <v>2</v>
      </c>
      <c r="J17" s="21">
        <v>13</v>
      </c>
    </row>
    <row r="18" spans="2:10" ht="20.100000000000001" customHeight="1" thickBot="1" x14ac:dyDescent="0.25">
      <c r="B18" s="6" t="s">
        <v>9</v>
      </c>
      <c r="C18" s="11">
        <f t="shared" si="0"/>
        <v>8</v>
      </c>
      <c r="D18" s="21">
        <v>5</v>
      </c>
      <c r="E18" s="21">
        <v>3</v>
      </c>
      <c r="F18" s="21">
        <v>2</v>
      </c>
      <c r="G18" s="11">
        <f t="shared" si="1"/>
        <v>6</v>
      </c>
      <c r="H18" s="21">
        <v>6</v>
      </c>
      <c r="I18" s="21">
        <v>0</v>
      </c>
      <c r="J18" s="21">
        <v>4</v>
      </c>
    </row>
    <row r="19" spans="2:10" ht="20.100000000000001" customHeight="1" thickBot="1" x14ac:dyDescent="0.25">
      <c r="B19" s="6" t="s">
        <v>10</v>
      </c>
      <c r="C19" s="11">
        <f t="shared" si="0"/>
        <v>21</v>
      </c>
      <c r="D19" s="21">
        <v>17</v>
      </c>
      <c r="E19" s="21">
        <v>4</v>
      </c>
      <c r="F19" s="21">
        <v>15</v>
      </c>
      <c r="G19" s="11">
        <f t="shared" si="1"/>
        <v>28</v>
      </c>
      <c r="H19" s="21">
        <v>27</v>
      </c>
      <c r="I19" s="21">
        <v>1</v>
      </c>
      <c r="J19" s="21">
        <v>24</v>
      </c>
    </row>
    <row r="20" spans="2:10" ht="20.100000000000001" customHeight="1" thickBot="1" x14ac:dyDescent="0.25">
      <c r="B20" s="6" t="s">
        <v>11</v>
      </c>
      <c r="C20" s="11">
        <f t="shared" si="0"/>
        <v>43</v>
      </c>
      <c r="D20" s="21">
        <v>41</v>
      </c>
      <c r="E20" s="21">
        <v>2</v>
      </c>
      <c r="F20" s="21">
        <v>38</v>
      </c>
      <c r="G20" s="11">
        <f t="shared" si="1"/>
        <v>39</v>
      </c>
      <c r="H20" s="21">
        <v>35</v>
      </c>
      <c r="I20" s="21">
        <v>4</v>
      </c>
      <c r="J20" s="21">
        <v>29</v>
      </c>
    </row>
    <row r="21" spans="2:10" ht="20.100000000000001" customHeight="1" thickBot="1" x14ac:dyDescent="0.25">
      <c r="B21" s="6" t="s">
        <v>12</v>
      </c>
      <c r="C21" s="11">
        <f t="shared" si="0"/>
        <v>4</v>
      </c>
      <c r="D21" s="21">
        <v>4</v>
      </c>
      <c r="E21" s="21">
        <v>0</v>
      </c>
      <c r="F21" s="21">
        <v>2</v>
      </c>
      <c r="G21" s="11">
        <f t="shared" si="1"/>
        <v>8</v>
      </c>
      <c r="H21" s="21">
        <v>5</v>
      </c>
      <c r="I21" s="21">
        <v>3</v>
      </c>
      <c r="J21" s="21">
        <v>5</v>
      </c>
    </row>
    <row r="22" spans="2:10" ht="20.100000000000001" customHeight="1" thickBot="1" x14ac:dyDescent="0.25">
      <c r="B22" s="6" t="s">
        <v>13</v>
      </c>
      <c r="C22" s="11">
        <f t="shared" si="0"/>
        <v>7</v>
      </c>
      <c r="D22" s="21">
        <v>5</v>
      </c>
      <c r="E22" s="21">
        <v>2</v>
      </c>
      <c r="F22" s="21">
        <v>3</v>
      </c>
      <c r="G22" s="11">
        <f t="shared" si="1"/>
        <v>11</v>
      </c>
      <c r="H22" s="21">
        <v>9</v>
      </c>
      <c r="I22" s="21">
        <v>2</v>
      </c>
      <c r="J22" s="21">
        <v>5</v>
      </c>
    </row>
    <row r="23" spans="2:10" ht="20.100000000000001" customHeight="1" thickBot="1" x14ac:dyDescent="0.25">
      <c r="B23" s="6" t="s">
        <v>14</v>
      </c>
      <c r="C23" s="11">
        <f t="shared" si="0"/>
        <v>14</v>
      </c>
      <c r="D23" s="21">
        <v>10</v>
      </c>
      <c r="E23" s="21">
        <v>4</v>
      </c>
      <c r="F23" s="21">
        <v>8</v>
      </c>
      <c r="G23" s="11">
        <f t="shared" si="1"/>
        <v>22</v>
      </c>
      <c r="H23" s="21">
        <v>17</v>
      </c>
      <c r="I23" s="21">
        <v>5</v>
      </c>
      <c r="J23" s="21">
        <v>13</v>
      </c>
    </row>
    <row r="24" spans="2:10" ht="20.100000000000001" customHeight="1" thickBot="1" x14ac:dyDescent="0.25">
      <c r="B24" s="6" t="s">
        <v>15</v>
      </c>
      <c r="C24" s="11">
        <f t="shared" si="0"/>
        <v>18</v>
      </c>
      <c r="D24" s="21">
        <v>18</v>
      </c>
      <c r="E24" s="21">
        <v>0</v>
      </c>
      <c r="F24" s="21">
        <v>18</v>
      </c>
      <c r="G24" s="11">
        <f t="shared" si="1"/>
        <v>17</v>
      </c>
      <c r="H24" s="21">
        <v>17</v>
      </c>
      <c r="I24" s="21">
        <v>0</v>
      </c>
      <c r="J24" s="21">
        <v>17</v>
      </c>
    </row>
    <row r="25" spans="2:10" ht="20.100000000000001" customHeight="1" thickBot="1" x14ac:dyDescent="0.25">
      <c r="B25" s="6" t="s">
        <v>16</v>
      </c>
      <c r="C25" s="11">
        <f t="shared" si="0"/>
        <v>1</v>
      </c>
      <c r="D25" s="21">
        <v>1</v>
      </c>
      <c r="E25" s="21">
        <v>0</v>
      </c>
      <c r="F25" s="21">
        <v>1</v>
      </c>
      <c r="G25" s="11">
        <f t="shared" si="1"/>
        <v>8</v>
      </c>
      <c r="H25" s="21">
        <v>8</v>
      </c>
      <c r="I25" s="21">
        <v>0</v>
      </c>
      <c r="J25" s="21">
        <v>8</v>
      </c>
    </row>
    <row r="26" spans="2:10" ht="20.100000000000001" customHeight="1" thickBot="1" x14ac:dyDescent="0.25">
      <c r="B26" s="7" t="s">
        <v>17</v>
      </c>
      <c r="C26" s="11">
        <f t="shared" si="0"/>
        <v>16</v>
      </c>
      <c r="D26" s="21">
        <v>16</v>
      </c>
      <c r="E26" s="21">
        <v>0</v>
      </c>
      <c r="F26" s="21">
        <v>12</v>
      </c>
      <c r="G26" s="11">
        <f t="shared" si="1"/>
        <v>14</v>
      </c>
      <c r="H26" s="21">
        <v>14</v>
      </c>
      <c r="I26" s="21">
        <v>0</v>
      </c>
      <c r="J26" s="21">
        <v>10</v>
      </c>
    </row>
    <row r="27" spans="2:10" ht="20.100000000000001" customHeight="1" thickBot="1" x14ac:dyDescent="0.25">
      <c r="B27" s="8" t="s">
        <v>18</v>
      </c>
      <c r="C27" s="11">
        <f t="shared" si="0"/>
        <v>0</v>
      </c>
      <c r="D27" s="21">
        <v>0</v>
      </c>
      <c r="E27" s="21">
        <v>0</v>
      </c>
      <c r="F27" s="21">
        <v>0</v>
      </c>
      <c r="G27" s="11">
        <f t="shared" si="1"/>
        <v>6</v>
      </c>
      <c r="H27" s="21">
        <v>6</v>
      </c>
      <c r="I27" s="21">
        <v>0</v>
      </c>
      <c r="J27" s="21">
        <v>6</v>
      </c>
    </row>
    <row r="28" spans="2:10" ht="20.100000000000001" customHeight="1" thickBot="1" x14ac:dyDescent="0.25">
      <c r="B28" s="9" t="s">
        <v>19</v>
      </c>
      <c r="C28" s="12">
        <f>SUM(C11:C27)</f>
        <v>257</v>
      </c>
      <c r="D28" s="12">
        <f t="shared" ref="D28:J28" si="2">SUM(D11:D27)</f>
        <v>225</v>
      </c>
      <c r="E28" s="12">
        <f t="shared" si="2"/>
        <v>32</v>
      </c>
      <c r="F28" s="12">
        <f t="shared" si="2"/>
        <v>185</v>
      </c>
      <c r="G28" s="12">
        <f t="shared" si="2"/>
        <v>304</v>
      </c>
      <c r="H28" s="12">
        <f t="shared" si="2"/>
        <v>279</v>
      </c>
      <c r="I28" s="12">
        <f t="shared" si="2"/>
        <v>25</v>
      </c>
      <c r="J28" s="12">
        <f t="shared" si="2"/>
        <v>240</v>
      </c>
    </row>
    <row r="29" spans="2:10" x14ac:dyDescent="0.2">
      <c r="C29" s="20"/>
      <c r="D29" s="20"/>
      <c r="E29" s="20"/>
      <c r="F29" s="20"/>
      <c r="G29" s="20"/>
      <c r="H29" s="20"/>
      <c r="I29" s="20"/>
      <c r="J29" s="20"/>
    </row>
    <row r="32" spans="2:10" ht="44.25" customHeight="1" thickBot="1" x14ac:dyDescent="0.25">
      <c r="C32" s="27" t="s">
        <v>120</v>
      </c>
      <c r="D32" s="28"/>
      <c r="E32" s="28"/>
      <c r="F32" s="28"/>
    </row>
    <row r="33" spans="2:6" ht="44.25" customHeight="1" thickBot="1" x14ac:dyDescent="0.25">
      <c r="C33" s="10" t="s">
        <v>72</v>
      </c>
      <c r="D33" s="10" t="s">
        <v>73</v>
      </c>
      <c r="E33" s="10" t="s">
        <v>74</v>
      </c>
      <c r="F33" s="10" t="s">
        <v>75</v>
      </c>
    </row>
    <row r="34" spans="2:6" ht="20.100000000000001" customHeight="1" thickBot="1" x14ac:dyDescent="0.25">
      <c r="B34" s="5" t="s">
        <v>2</v>
      </c>
      <c r="C34" s="14">
        <f>IF(C11=0,"-",IF(G11=0,"-",(G11-C11)/C11))</f>
        <v>7.4626865671641784E-2</v>
      </c>
      <c r="D34" s="14">
        <f>IF(D11=0,"-",IF(H11=0,"-",(H11-D11)/D11))</f>
        <v>0.17857142857142858</v>
      </c>
      <c r="E34" s="14">
        <f>IF(E11=0,"-",IF(I11=0,"-",(I11-E11)/E11))</f>
        <v>-0.45454545454545453</v>
      </c>
      <c r="F34" s="14">
        <f>IF(F11=0,"-",IF(J11=0,"-",(J11-F11)/F11))</f>
        <v>0.38095238095238093</v>
      </c>
    </row>
    <row r="35" spans="2:6" ht="20.100000000000001" customHeight="1" thickBot="1" x14ac:dyDescent="0.25">
      <c r="B35" s="6" t="s">
        <v>3</v>
      </c>
      <c r="C35" s="14">
        <f t="shared" ref="C35:F50" si="3">IF(C12=0,"-",IF(G12=0,"-",(G12-C12)/C12))</f>
        <v>0.83333333333333337</v>
      </c>
      <c r="D35" s="14">
        <f t="shared" si="3"/>
        <v>1.2</v>
      </c>
      <c r="E35" s="14" t="str">
        <f t="shared" si="3"/>
        <v>-</v>
      </c>
      <c r="F35" s="14">
        <f t="shared" si="3"/>
        <v>1.5</v>
      </c>
    </row>
    <row r="36" spans="2:6" ht="20.100000000000001" customHeight="1" thickBot="1" x14ac:dyDescent="0.25">
      <c r="B36" s="6" t="s">
        <v>4</v>
      </c>
      <c r="C36" s="14" t="str">
        <f t="shared" si="3"/>
        <v>-</v>
      </c>
      <c r="D36" s="14" t="str">
        <f t="shared" si="3"/>
        <v>-</v>
      </c>
      <c r="E36" s="14" t="str">
        <f t="shared" si="3"/>
        <v>-</v>
      </c>
      <c r="F36" s="14" t="str">
        <f t="shared" si="3"/>
        <v>-</v>
      </c>
    </row>
    <row r="37" spans="2:6" ht="20.100000000000001" customHeight="1" thickBot="1" x14ac:dyDescent="0.25">
      <c r="B37" s="6" t="s">
        <v>5</v>
      </c>
      <c r="C37" s="14">
        <f t="shared" si="3"/>
        <v>0.21428571428571427</v>
      </c>
      <c r="D37" s="14">
        <f t="shared" si="3"/>
        <v>0.33333333333333331</v>
      </c>
      <c r="E37" s="14">
        <f t="shared" si="3"/>
        <v>-0.5</v>
      </c>
      <c r="F37" s="14">
        <f t="shared" si="3"/>
        <v>0.45454545454545453</v>
      </c>
    </row>
    <row r="38" spans="2:6" ht="20.100000000000001" customHeight="1" thickBot="1" x14ac:dyDescent="0.25">
      <c r="B38" s="6" t="s">
        <v>6</v>
      </c>
      <c r="C38" s="14">
        <f t="shared" si="3"/>
        <v>-0.1</v>
      </c>
      <c r="D38" s="14">
        <f t="shared" si="3"/>
        <v>-0.10526315789473684</v>
      </c>
      <c r="E38" s="14">
        <f t="shared" si="3"/>
        <v>0</v>
      </c>
      <c r="F38" s="14">
        <f t="shared" si="3"/>
        <v>-0.17647058823529413</v>
      </c>
    </row>
    <row r="39" spans="2:6" ht="20.100000000000001" customHeight="1" thickBot="1" x14ac:dyDescent="0.25">
      <c r="B39" s="6" t="s">
        <v>7</v>
      </c>
      <c r="C39" s="14">
        <f t="shared" si="3"/>
        <v>0.5</v>
      </c>
      <c r="D39" s="14">
        <f t="shared" si="3"/>
        <v>0.5</v>
      </c>
      <c r="E39" s="14" t="str">
        <f t="shared" si="3"/>
        <v>-</v>
      </c>
      <c r="F39" s="14">
        <f t="shared" si="3"/>
        <v>0.66666666666666663</v>
      </c>
    </row>
    <row r="40" spans="2:6" ht="20.100000000000001" customHeight="1" thickBot="1" x14ac:dyDescent="0.25">
      <c r="B40" s="6" t="s">
        <v>8</v>
      </c>
      <c r="C40" s="14">
        <f t="shared" si="3"/>
        <v>0.2857142857142857</v>
      </c>
      <c r="D40" s="14">
        <f t="shared" si="3"/>
        <v>0.33333333333333331</v>
      </c>
      <c r="E40" s="14">
        <f t="shared" si="3"/>
        <v>0</v>
      </c>
      <c r="F40" s="14">
        <f t="shared" si="3"/>
        <v>0.44444444444444442</v>
      </c>
    </row>
    <row r="41" spans="2:6" ht="20.100000000000001" customHeight="1" thickBot="1" x14ac:dyDescent="0.25">
      <c r="B41" s="6" t="s">
        <v>9</v>
      </c>
      <c r="C41" s="14">
        <f t="shared" si="3"/>
        <v>-0.25</v>
      </c>
      <c r="D41" s="14">
        <f t="shared" si="3"/>
        <v>0.2</v>
      </c>
      <c r="E41" s="14" t="str">
        <f t="shared" si="3"/>
        <v>-</v>
      </c>
      <c r="F41" s="14">
        <f t="shared" si="3"/>
        <v>1</v>
      </c>
    </row>
    <row r="42" spans="2:6" ht="20.100000000000001" customHeight="1" thickBot="1" x14ac:dyDescent="0.25">
      <c r="B42" s="6" t="s">
        <v>10</v>
      </c>
      <c r="C42" s="14">
        <f t="shared" si="3"/>
        <v>0.33333333333333331</v>
      </c>
      <c r="D42" s="14">
        <f t="shared" si="3"/>
        <v>0.58823529411764708</v>
      </c>
      <c r="E42" s="14">
        <f t="shared" si="3"/>
        <v>-0.75</v>
      </c>
      <c r="F42" s="14">
        <f t="shared" si="3"/>
        <v>0.6</v>
      </c>
    </row>
    <row r="43" spans="2:6" ht="20.100000000000001" customHeight="1" thickBot="1" x14ac:dyDescent="0.25">
      <c r="B43" s="6" t="s">
        <v>11</v>
      </c>
      <c r="C43" s="14">
        <f t="shared" si="3"/>
        <v>-9.3023255813953487E-2</v>
      </c>
      <c r="D43" s="14">
        <f t="shared" si="3"/>
        <v>-0.14634146341463414</v>
      </c>
      <c r="E43" s="14">
        <f t="shared" si="3"/>
        <v>1</v>
      </c>
      <c r="F43" s="14">
        <f t="shared" si="3"/>
        <v>-0.23684210526315788</v>
      </c>
    </row>
    <row r="44" spans="2:6" ht="20.100000000000001" customHeight="1" thickBot="1" x14ac:dyDescent="0.25">
      <c r="B44" s="6" t="s">
        <v>12</v>
      </c>
      <c r="C44" s="14">
        <f t="shared" si="3"/>
        <v>1</v>
      </c>
      <c r="D44" s="14">
        <f t="shared" si="3"/>
        <v>0.25</v>
      </c>
      <c r="E44" s="14" t="str">
        <f t="shared" si="3"/>
        <v>-</v>
      </c>
      <c r="F44" s="14">
        <f t="shared" si="3"/>
        <v>1.5</v>
      </c>
    </row>
    <row r="45" spans="2:6" ht="20.100000000000001" customHeight="1" thickBot="1" x14ac:dyDescent="0.25">
      <c r="B45" s="6" t="s">
        <v>13</v>
      </c>
      <c r="C45" s="14">
        <f t="shared" si="3"/>
        <v>0.5714285714285714</v>
      </c>
      <c r="D45" s="14">
        <f t="shared" si="3"/>
        <v>0.8</v>
      </c>
      <c r="E45" s="14">
        <f t="shared" si="3"/>
        <v>0</v>
      </c>
      <c r="F45" s="14">
        <f t="shared" si="3"/>
        <v>0.66666666666666663</v>
      </c>
    </row>
    <row r="46" spans="2:6" ht="20.100000000000001" customHeight="1" thickBot="1" x14ac:dyDescent="0.25">
      <c r="B46" s="6" t="s">
        <v>14</v>
      </c>
      <c r="C46" s="14">
        <f t="shared" si="3"/>
        <v>0.5714285714285714</v>
      </c>
      <c r="D46" s="14">
        <f t="shared" si="3"/>
        <v>0.7</v>
      </c>
      <c r="E46" s="14">
        <f t="shared" si="3"/>
        <v>0.25</v>
      </c>
      <c r="F46" s="14">
        <f t="shared" si="3"/>
        <v>0.625</v>
      </c>
    </row>
    <row r="47" spans="2:6" ht="20.100000000000001" customHeight="1" thickBot="1" x14ac:dyDescent="0.25">
      <c r="B47" s="6" t="s">
        <v>15</v>
      </c>
      <c r="C47" s="14">
        <f t="shared" si="3"/>
        <v>-5.5555555555555552E-2</v>
      </c>
      <c r="D47" s="14">
        <f t="shared" si="3"/>
        <v>-5.5555555555555552E-2</v>
      </c>
      <c r="E47" s="14" t="str">
        <f t="shared" si="3"/>
        <v>-</v>
      </c>
      <c r="F47" s="14">
        <f t="shared" si="3"/>
        <v>-5.5555555555555552E-2</v>
      </c>
    </row>
    <row r="48" spans="2:6" ht="20.100000000000001" customHeight="1" thickBot="1" x14ac:dyDescent="0.25">
      <c r="B48" s="6" t="s">
        <v>16</v>
      </c>
      <c r="C48" s="14">
        <f t="shared" si="3"/>
        <v>7</v>
      </c>
      <c r="D48" s="14">
        <f t="shared" si="3"/>
        <v>7</v>
      </c>
      <c r="E48" s="14" t="str">
        <f t="shared" si="3"/>
        <v>-</v>
      </c>
      <c r="F48" s="14">
        <f t="shared" si="3"/>
        <v>7</v>
      </c>
    </row>
    <row r="49" spans="2:6" ht="20.100000000000001" customHeight="1" thickBot="1" x14ac:dyDescent="0.25">
      <c r="B49" s="7" t="s">
        <v>17</v>
      </c>
      <c r="C49" s="14">
        <f t="shared" si="3"/>
        <v>-0.125</v>
      </c>
      <c r="D49" s="14">
        <f t="shared" si="3"/>
        <v>-0.125</v>
      </c>
      <c r="E49" s="14" t="str">
        <f t="shared" si="3"/>
        <v>-</v>
      </c>
      <c r="F49" s="14">
        <f t="shared" si="3"/>
        <v>-0.16666666666666666</v>
      </c>
    </row>
    <row r="50" spans="2:6" ht="20.100000000000001" customHeight="1" thickBot="1" x14ac:dyDescent="0.25">
      <c r="B50" s="8" t="s">
        <v>18</v>
      </c>
      <c r="C50" s="14" t="str">
        <f t="shared" si="3"/>
        <v>-</v>
      </c>
      <c r="D50" s="14" t="str">
        <f t="shared" si="3"/>
        <v>-</v>
      </c>
      <c r="E50" s="14" t="str">
        <f t="shared" si="3"/>
        <v>-</v>
      </c>
      <c r="F50" s="14" t="str">
        <f t="shared" si="3"/>
        <v>-</v>
      </c>
    </row>
    <row r="51" spans="2:6" ht="20.100000000000001" customHeight="1" thickBot="1" x14ac:dyDescent="0.25">
      <c r="B51" s="9" t="s">
        <v>19</v>
      </c>
      <c r="C51" s="15">
        <f t="shared" ref="C51:F51" si="4">IF(C28=0,"-",IF(G28=0,"-",(G28-C28)/C28))</f>
        <v>0.1828793774319066</v>
      </c>
      <c r="D51" s="15">
        <f t="shared" si="4"/>
        <v>0.24</v>
      </c>
      <c r="E51" s="15">
        <f t="shared" si="4"/>
        <v>-0.21875</v>
      </c>
      <c r="F51" s="15">
        <f t="shared" si="4"/>
        <v>0.29729729729729731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7">
        <v>2021</v>
      </c>
      <c r="D13" s="28"/>
      <c r="E13" s="28"/>
      <c r="F13" s="28"/>
      <c r="G13" s="28"/>
      <c r="H13" s="28"/>
      <c r="I13" s="28">
        <v>2022</v>
      </c>
      <c r="J13" s="28"/>
      <c r="K13" s="28"/>
      <c r="L13" s="28"/>
      <c r="M13" s="28"/>
      <c r="N13" s="28"/>
      <c r="O13" s="28" t="s">
        <v>120</v>
      </c>
      <c r="P13" s="28"/>
      <c r="Q13" s="28"/>
      <c r="R13" s="28"/>
      <c r="S13" s="28"/>
      <c r="T13" s="28"/>
    </row>
    <row r="14" spans="2:20" ht="44.25" customHeight="1" thickBot="1" x14ac:dyDescent="0.25">
      <c r="C14" s="29" t="s">
        <v>80</v>
      </c>
      <c r="D14" s="40" t="s">
        <v>76</v>
      </c>
      <c r="E14" s="42"/>
      <c r="F14" s="29" t="s">
        <v>77</v>
      </c>
      <c r="G14" s="29" t="s">
        <v>78</v>
      </c>
      <c r="H14" s="29" t="s">
        <v>79</v>
      </c>
      <c r="I14" s="33" t="s">
        <v>80</v>
      </c>
      <c r="J14" s="40" t="s">
        <v>76</v>
      </c>
      <c r="K14" s="42"/>
      <c r="L14" s="29" t="s">
        <v>77</v>
      </c>
      <c r="M14" s="29" t="s">
        <v>78</v>
      </c>
      <c r="N14" s="29" t="s">
        <v>79</v>
      </c>
      <c r="O14" s="33" t="s">
        <v>80</v>
      </c>
      <c r="P14" s="40" t="s">
        <v>76</v>
      </c>
      <c r="Q14" s="42"/>
      <c r="R14" s="29" t="s">
        <v>77</v>
      </c>
      <c r="S14" s="29" t="s">
        <v>78</v>
      </c>
      <c r="T14" s="29" t="s">
        <v>79</v>
      </c>
    </row>
    <row r="15" spans="2:20" ht="44.25" customHeight="1" thickBot="1" x14ac:dyDescent="0.25">
      <c r="C15" s="43"/>
      <c r="D15" s="10" t="s">
        <v>81</v>
      </c>
      <c r="E15" s="10" t="s">
        <v>82</v>
      </c>
      <c r="F15" s="43"/>
      <c r="G15" s="43"/>
      <c r="H15" s="43"/>
      <c r="I15" s="52"/>
      <c r="J15" s="10" t="s">
        <v>81</v>
      </c>
      <c r="K15" s="10" t="s">
        <v>82</v>
      </c>
      <c r="L15" s="43"/>
      <c r="M15" s="43"/>
      <c r="N15" s="43"/>
      <c r="O15" s="52"/>
      <c r="P15" s="10" t="s">
        <v>81</v>
      </c>
      <c r="Q15" s="10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1">
        <v>2634</v>
      </c>
      <c r="D16" s="11">
        <v>973</v>
      </c>
      <c r="E16" s="11">
        <v>492</v>
      </c>
      <c r="F16" s="11">
        <v>1169</v>
      </c>
      <c r="G16" s="11">
        <v>2626</v>
      </c>
      <c r="H16" s="11">
        <v>2</v>
      </c>
      <c r="I16" s="11">
        <v>2901</v>
      </c>
      <c r="J16" s="11">
        <v>1089</v>
      </c>
      <c r="K16" s="11">
        <v>472</v>
      </c>
      <c r="L16" s="11">
        <v>1340</v>
      </c>
      <c r="M16" s="11">
        <v>2882</v>
      </c>
      <c r="N16" s="11">
        <v>7</v>
      </c>
      <c r="O16" s="14">
        <f t="shared" ref="O16:T31" si="0">IF(C16=0,"-",(I16-C16)/C16)</f>
        <v>0.10136674259681093</v>
      </c>
      <c r="P16" s="14">
        <f t="shared" si="0"/>
        <v>0.11921891058581706</v>
      </c>
      <c r="Q16" s="14">
        <f t="shared" si="0"/>
        <v>-4.065040650406504E-2</v>
      </c>
      <c r="R16" s="14">
        <f t="shared" si="0"/>
        <v>0.14627887082976904</v>
      </c>
      <c r="S16" s="14">
        <f t="shared" si="0"/>
        <v>9.7486671744097489E-2</v>
      </c>
      <c r="T16" s="14">
        <f t="shared" si="0"/>
        <v>2.5</v>
      </c>
    </row>
    <row r="17" spans="2:20" ht="20.100000000000001" customHeight="1" thickBot="1" x14ac:dyDescent="0.25">
      <c r="B17" s="6" t="s">
        <v>3</v>
      </c>
      <c r="C17" s="11">
        <v>780</v>
      </c>
      <c r="D17" s="11">
        <v>224</v>
      </c>
      <c r="E17" s="11">
        <v>105</v>
      </c>
      <c r="F17" s="11">
        <v>451</v>
      </c>
      <c r="G17" s="11">
        <v>766</v>
      </c>
      <c r="H17" s="11">
        <v>0</v>
      </c>
      <c r="I17" s="11">
        <v>719</v>
      </c>
      <c r="J17" s="11">
        <v>246</v>
      </c>
      <c r="K17" s="11">
        <v>92</v>
      </c>
      <c r="L17" s="11">
        <v>381</v>
      </c>
      <c r="M17" s="11">
        <v>707</v>
      </c>
      <c r="N17" s="11">
        <v>12</v>
      </c>
      <c r="O17" s="14">
        <f t="shared" si="0"/>
        <v>-7.8205128205128205E-2</v>
      </c>
      <c r="P17" s="14">
        <f t="shared" si="0"/>
        <v>9.8214285714285712E-2</v>
      </c>
      <c r="Q17" s="14">
        <f t="shared" si="0"/>
        <v>-0.12380952380952381</v>
      </c>
      <c r="R17" s="14">
        <f t="shared" si="0"/>
        <v>-0.15521064301552107</v>
      </c>
      <c r="S17" s="14">
        <f t="shared" si="0"/>
        <v>-7.7023498694516968E-2</v>
      </c>
      <c r="T17" s="14" t="str">
        <f t="shared" si="0"/>
        <v>-</v>
      </c>
    </row>
    <row r="18" spans="2:20" ht="20.100000000000001" customHeight="1" thickBot="1" x14ac:dyDescent="0.25">
      <c r="B18" s="6" t="s">
        <v>4</v>
      </c>
      <c r="C18" s="11">
        <v>302</v>
      </c>
      <c r="D18" s="11">
        <v>133</v>
      </c>
      <c r="E18" s="11">
        <v>21</v>
      </c>
      <c r="F18" s="11">
        <v>148</v>
      </c>
      <c r="G18" s="11">
        <v>301</v>
      </c>
      <c r="H18" s="11">
        <v>1</v>
      </c>
      <c r="I18" s="11">
        <v>421</v>
      </c>
      <c r="J18" s="11">
        <v>182</v>
      </c>
      <c r="K18" s="11">
        <v>43</v>
      </c>
      <c r="L18" s="11">
        <v>194</v>
      </c>
      <c r="M18" s="11">
        <v>420</v>
      </c>
      <c r="N18" s="11">
        <v>0</v>
      </c>
      <c r="O18" s="14">
        <f t="shared" si="0"/>
        <v>0.39403973509933776</v>
      </c>
      <c r="P18" s="14">
        <f t="shared" si="0"/>
        <v>0.36842105263157893</v>
      </c>
      <c r="Q18" s="14">
        <f t="shared" si="0"/>
        <v>1.0476190476190477</v>
      </c>
      <c r="R18" s="14">
        <f t="shared" si="0"/>
        <v>0.3108108108108108</v>
      </c>
      <c r="S18" s="14">
        <f t="shared" si="0"/>
        <v>0.39534883720930231</v>
      </c>
      <c r="T18" s="14">
        <f t="shared" si="0"/>
        <v>-1</v>
      </c>
    </row>
    <row r="19" spans="2:20" ht="20.100000000000001" customHeight="1" thickBot="1" x14ac:dyDescent="0.25">
      <c r="B19" s="6" t="s">
        <v>5</v>
      </c>
      <c r="C19" s="11">
        <v>1668</v>
      </c>
      <c r="D19" s="11">
        <v>534</v>
      </c>
      <c r="E19" s="11">
        <v>62</v>
      </c>
      <c r="F19" s="11">
        <v>1072</v>
      </c>
      <c r="G19" s="11">
        <v>1668</v>
      </c>
      <c r="H19" s="11">
        <v>0</v>
      </c>
      <c r="I19" s="11">
        <v>1989</v>
      </c>
      <c r="J19" s="11">
        <v>581</v>
      </c>
      <c r="K19" s="11">
        <v>117</v>
      </c>
      <c r="L19" s="11">
        <v>1291</v>
      </c>
      <c r="M19" s="11">
        <v>1989</v>
      </c>
      <c r="N19" s="11">
        <v>0</v>
      </c>
      <c r="O19" s="14">
        <f t="shared" si="0"/>
        <v>0.19244604316546762</v>
      </c>
      <c r="P19" s="14">
        <f t="shared" si="0"/>
        <v>8.8014981273408247E-2</v>
      </c>
      <c r="Q19" s="14">
        <f t="shared" si="0"/>
        <v>0.88709677419354838</v>
      </c>
      <c r="R19" s="14">
        <f t="shared" si="0"/>
        <v>0.2042910447761194</v>
      </c>
      <c r="S19" s="14">
        <f t="shared" si="0"/>
        <v>0.19244604316546762</v>
      </c>
      <c r="T19" s="14" t="str">
        <f t="shared" si="0"/>
        <v>-</v>
      </c>
    </row>
    <row r="20" spans="2:20" ht="20.100000000000001" customHeight="1" thickBot="1" x14ac:dyDescent="0.25">
      <c r="B20" s="6" t="s">
        <v>6</v>
      </c>
      <c r="C20" s="11">
        <v>943</v>
      </c>
      <c r="D20" s="11">
        <v>318</v>
      </c>
      <c r="E20" s="11">
        <v>248</v>
      </c>
      <c r="F20" s="11">
        <v>377</v>
      </c>
      <c r="G20" s="11">
        <v>943</v>
      </c>
      <c r="H20" s="11">
        <v>0</v>
      </c>
      <c r="I20" s="11">
        <v>980</v>
      </c>
      <c r="J20" s="11">
        <v>377</v>
      </c>
      <c r="K20" s="11">
        <v>195</v>
      </c>
      <c r="L20" s="11">
        <v>408</v>
      </c>
      <c r="M20" s="11">
        <v>973</v>
      </c>
      <c r="N20" s="11">
        <v>7</v>
      </c>
      <c r="O20" s="14">
        <f t="shared" si="0"/>
        <v>3.9236479321314952E-2</v>
      </c>
      <c r="P20" s="14">
        <f t="shared" si="0"/>
        <v>0.18553459119496854</v>
      </c>
      <c r="Q20" s="14">
        <f t="shared" si="0"/>
        <v>-0.21370967741935484</v>
      </c>
      <c r="R20" s="14">
        <f t="shared" si="0"/>
        <v>8.2228116710875335E-2</v>
      </c>
      <c r="S20" s="14">
        <f t="shared" si="0"/>
        <v>3.1813361611876985E-2</v>
      </c>
      <c r="T20" s="14" t="str">
        <f t="shared" si="0"/>
        <v>-</v>
      </c>
    </row>
    <row r="21" spans="2:20" ht="20.100000000000001" customHeight="1" thickBot="1" x14ac:dyDescent="0.25">
      <c r="B21" s="6" t="s">
        <v>7</v>
      </c>
      <c r="C21" s="11">
        <v>145</v>
      </c>
      <c r="D21" s="11">
        <v>82</v>
      </c>
      <c r="E21" s="11">
        <v>16</v>
      </c>
      <c r="F21" s="11">
        <v>47</v>
      </c>
      <c r="G21" s="11">
        <v>145</v>
      </c>
      <c r="H21" s="11">
        <v>0</v>
      </c>
      <c r="I21" s="11">
        <v>226</v>
      </c>
      <c r="J21" s="11">
        <v>108</v>
      </c>
      <c r="K21" s="11">
        <v>18</v>
      </c>
      <c r="L21" s="11">
        <v>100</v>
      </c>
      <c r="M21" s="11">
        <v>220</v>
      </c>
      <c r="N21" s="11">
        <v>0</v>
      </c>
      <c r="O21" s="14">
        <f t="shared" si="0"/>
        <v>0.55862068965517242</v>
      </c>
      <c r="P21" s="14">
        <f t="shared" si="0"/>
        <v>0.31707317073170732</v>
      </c>
      <c r="Q21" s="14">
        <f t="shared" si="0"/>
        <v>0.125</v>
      </c>
      <c r="R21" s="14">
        <f t="shared" si="0"/>
        <v>1.1276595744680851</v>
      </c>
      <c r="S21" s="14">
        <f t="shared" si="0"/>
        <v>0.51724137931034486</v>
      </c>
      <c r="T21" s="14" t="str">
        <f t="shared" si="0"/>
        <v>-</v>
      </c>
    </row>
    <row r="22" spans="2:20" ht="20.100000000000001" customHeight="1" thickBot="1" x14ac:dyDescent="0.25">
      <c r="B22" s="6" t="s">
        <v>8</v>
      </c>
      <c r="C22" s="11">
        <v>659</v>
      </c>
      <c r="D22" s="11">
        <v>270</v>
      </c>
      <c r="E22" s="11">
        <v>139</v>
      </c>
      <c r="F22" s="11">
        <v>250</v>
      </c>
      <c r="G22" s="11">
        <v>654</v>
      </c>
      <c r="H22" s="11">
        <v>1</v>
      </c>
      <c r="I22" s="11">
        <v>775</v>
      </c>
      <c r="J22" s="11">
        <v>283</v>
      </c>
      <c r="K22" s="11">
        <v>166</v>
      </c>
      <c r="L22" s="11">
        <v>326</v>
      </c>
      <c r="M22" s="11">
        <v>761</v>
      </c>
      <c r="N22" s="11">
        <v>8</v>
      </c>
      <c r="O22" s="14">
        <f t="shared" si="0"/>
        <v>0.17602427921092564</v>
      </c>
      <c r="P22" s="14">
        <f t="shared" si="0"/>
        <v>4.8148148148148148E-2</v>
      </c>
      <c r="Q22" s="14">
        <f t="shared" si="0"/>
        <v>0.19424460431654678</v>
      </c>
      <c r="R22" s="14">
        <f t="shared" si="0"/>
        <v>0.30399999999999999</v>
      </c>
      <c r="S22" s="14">
        <f t="shared" si="0"/>
        <v>0.1636085626911315</v>
      </c>
      <c r="T22" s="14">
        <f t="shared" si="0"/>
        <v>7</v>
      </c>
    </row>
    <row r="23" spans="2:20" ht="20.100000000000001" customHeight="1" thickBot="1" x14ac:dyDescent="0.25">
      <c r="B23" s="6" t="s">
        <v>9</v>
      </c>
      <c r="C23" s="11">
        <v>453</v>
      </c>
      <c r="D23" s="11">
        <v>288</v>
      </c>
      <c r="E23" s="11">
        <v>40</v>
      </c>
      <c r="F23" s="11">
        <v>125</v>
      </c>
      <c r="G23" s="11">
        <v>440</v>
      </c>
      <c r="H23" s="11">
        <v>0</v>
      </c>
      <c r="I23" s="11">
        <v>569</v>
      </c>
      <c r="J23" s="11">
        <v>386</v>
      </c>
      <c r="K23" s="11">
        <v>34</v>
      </c>
      <c r="L23" s="11">
        <v>149</v>
      </c>
      <c r="M23" s="11">
        <v>563</v>
      </c>
      <c r="N23" s="11">
        <v>0</v>
      </c>
      <c r="O23" s="14">
        <f t="shared" si="0"/>
        <v>0.25607064017660042</v>
      </c>
      <c r="P23" s="14">
        <f t="shared" si="0"/>
        <v>0.34027777777777779</v>
      </c>
      <c r="Q23" s="14">
        <f t="shared" si="0"/>
        <v>-0.15</v>
      </c>
      <c r="R23" s="14">
        <f t="shared" si="0"/>
        <v>0.192</v>
      </c>
      <c r="S23" s="14">
        <f t="shared" si="0"/>
        <v>0.27954545454545454</v>
      </c>
      <c r="T23" s="14" t="str">
        <f t="shared" si="0"/>
        <v>-</v>
      </c>
    </row>
    <row r="24" spans="2:20" ht="20.100000000000001" customHeight="1" thickBot="1" x14ac:dyDescent="0.25">
      <c r="B24" s="6" t="s">
        <v>10</v>
      </c>
      <c r="C24" s="11">
        <v>1476</v>
      </c>
      <c r="D24" s="11">
        <v>939</v>
      </c>
      <c r="E24" s="11">
        <v>75</v>
      </c>
      <c r="F24" s="11">
        <v>462</v>
      </c>
      <c r="G24" s="11">
        <v>1462</v>
      </c>
      <c r="H24" s="11">
        <v>10</v>
      </c>
      <c r="I24" s="11">
        <v>1620</v>
      </c>
      <c r="J24" s="11">
        <v>1029</v>
      </c>
      <c r="K24" s="11">
        <v>61</v>
      </c>
      <c r="L24" s="11">
        <v>530</v>
      </c>
      <c r="M24" s="11">
        <v>1594</v>
      </c>
      <c r="N24" s="11">
        <v>10</v>
      </c>
      <c r="O24" s="14">
        <f t="shared" si="0"/>
        <v>9.7560975609756101E-2</v>
      </c>
      <c r="P24" s="14">
        <f t="shared" si="0"/>
        <v>9.5846645367412137E-2</v>
      </c>
      <c r="Q24" s="14">
        <f t="shared" si="0"/>
        <v>-0.18666666666666668</v>
      </c>
      <c r="R24" s="14">
        <f t="shared" si="0"/>
        <v>0.1471861471861472</v>
      </c>
      <c r="S24" s="14">
        <f t="shared" si="0"/>
        <v>9.0287277701778385E-2</v>
      </c>
      <c r="T24" s="14">
        <f t="shared" si="0"/>
        <v>0</v>
      </c>
    </row>
    <row r="25" spans="2:20" ht="20.100000000000001" customHeight="1" thickBot="1" x14ac:dyDescent="0.25">
      <c r="B25" s="6" t="s">
        <v>11</v>
      </c>
      <c r="C25" s="11">
        <v>1640</v>
      </c>
      <c r="D25" s="11">
        <v>686</v>
      </c>
      <c r="E25" s="11">
        <v>360</v>
      </c>
      <c r="F25" s="11">
        <v>594</v>
      </c>
      <c r="G25" s="11">
        <v>1638</v>
      </c>
      <c r="H25" s="11">
        <v>0</v>
      </c>
      <c r="I25" s="11">
        <v>2119</v>
      </c>
      <c r="J25" s="11">
        <v>917</v>
      </c>
      <c r="K25" s="11">
        <v>365</v>
      </c>
      <c r="L25" s="11">
        <v>837</v>
      </c>
      <c r="M25" s="11">
        <v>2115</v>
      </c>
      <c r="N25" s="11">
        <v>3</v>
      </c>
      <c r="O25" s="14">
        <f t="shared" si="0"/>
        <v>0.2920731707317073</v>
      </c>
      <c r="P25" s="14">
        <f t="shared" si="0"/>
        <v>0.33673469387755101</v>
      </c>
      <c r="Q25" s="14">
        <f t="shared" si="0"/>
        <v>1.3888888888888888E-2</v>
      </c>
      <c r="R25" s="14">
        <f t="shared" si="0"/>
        <v>0.40909090909090912</v>
      </c>
      <c r="S25" s="14">
        <f t="shared" si="0"/>
        <v>0.29120879120879123</v>
      </c>
      <c r="T25" s="14" t="str">
        <f t="shared" si="0"/>
        <v>-</v>
      </c>
    </row>
    <row r="26" spans="2:20" ht="20.100000000000001" customHeight="1" thickBot="1" x14ac:dyDescent="0.25">
      <c r="B26" s="6" t="s">
        <v>12</v>
      </c>
      <c r="C26" s="11">
        <v>233</v>
      </c>
      <c r="D26" s="11">
        <v>158</v>
      </c>
      <c r="E26" s="11">
        <v>36</v>
      </c>
      <c r="F26" s="11">
        <v>39</v>
      </c>
      <c r="G26" s="11">
        <v>232</v>
      </c>
      <c r="H26" s="11">
        <v>0</v>
      </c>
      <c r="I26" s="11">
        <v>238</v>
      </c>
      <c r="J26" s="11">
        <v>138</v>
      </c>
      <c r="K26" s="11">
        <v>30</v>
      </c>
      <c r="L26" s="11">
        <v>70</v>
      </c>
      <c r="M26" s="11">
        <v>237</v>
      </c>
      <c r="N26" s="11">
        <v>0</v>
      </c>
      <c r="O26" s="14">
        <f t="shared" si="0"/>
        <v>2.1459227467811159E-2</v>
      </c>
      <c r="P26" s="14">
        <f t="shared" si="0"/>
        <v>-0.12658227848101267</v>
      </c>
      <c r="Q26" s="14">
        <f t="shared" si="0"/>
        <v>-0.16666666666666666</v>
      </c>
      <c r="R26" s="14">
        <f t="shared" si="0"/>
        <v>0.79487179487179482</v>
      </c>
      <c r="S26" s="14">
        <f t="shared" si="0"/>
        <v>2.1551724137931036E-2</v>
      </c>
      <c r="T26" s="14" t="str">
        <f t="shared" si="0"/>
        <v>-</v>
      </c>
    </row>
    <row r="27" spans="2:20" ht="20.100000000000001" customHeight="1" thickBot="1" x14ac:dyDescent="0.25">
      <c r="B27" s="6" t="s">
        <v>13</v>
      </c>
      <c r="C27" s="11">
        <v>904</v>
      </c>
      <c r="D27" s="11">
        <v>441</v>
      </c>
      <c r="E27" s="11">
        <v>105</v>
      </c>
      <c r="F27" s="11">
        <v>358</v>
      </c>
      <c r="G27" s="11">
        <v>886</v>
      </c>
      <c r="H27" s="11">
        <v>1</v>
      </c>
      <c r="I27" s="11">
        <v>984</v>
      </c>
      <c r="J27" s="11">
        <v>463</v>
      </c>
      <c r="K27" s="11">
        <v>72</v>
      </c>
      <c r="L27" s="11">
        <v>449</v>
      </c>
      <c r="M27" s="11">
        <v>980</v>
      </c>
      <c r="N27" s="11">
        <v>0</v>
      </c>
      <c r="O27" s="14">
        <f t="shared" si="0"/>
        <v>8.8495575221238937E-2</v>
      </c>
      <c r="P27" s="14">
        <f t="shared" si="0"/>
        <v>4.9886621315192746E-2</v>
      </c>
      <c r="Q27" s="14">
        <f t="shared" si="0"/>
        <v>-0.31428571428571428</v>
      </c>
      <c r="R27" s="14">
        <f t="shared" si="0"/>
        <v>0.25418994413407819</v>
      </c>
      <c r="S27" s="14">
        <f t="shared" si="0"/>
        <v>0.10609480812641084</v>
      </c>
      <c r="T27" s="14">
        <f t="shared" si="0"/>
        <v>-1</v>
      </c>
    </row>
    <row r="28" spans="2:20" ht="20.100000000000001" customHeight="1" thickBot="1" x14ac:dyDescent="0.25">
      <c r="B28" s="6" t="s">
        <v>14</v>
      </c>
      <c r="C28" s="11">
        <v>1074</v>
      </c>
      <c r="D28" s="11">
        <v>487</v>
      </c>
      <c r="E28" s="11">
        <v>113</v>
      </c>
      <c r="F28" s="11">
        <v>474</v>
      </c>
      <c r="G28" s="11">
        <v>1073</v>
      </c>
      <c r="H28" s="11">
        <v>0</v>
      </c>
      <c r="I28" s="11">
        <v>1226</v>
      </c>
      <c r="J28" s="11">
        <v>590</v>
      </c>
      <c r="K28" s="11">
        <v>117</v>
      </c>
      <c r="L28" s="11">
        <v>519</v>
      </c>
      <c r="M28" s="11">
        <v>1217</v>
      </c>
      <c r="N28" s="11">
        <v>0</v>
      </c>
      <c r="O28" s="14">
        <f t="shared" si="0"/>
        <v>0.14152700186219738</v>
      </c>
      <c r="P28" s="14">
        <f t="shared" si="0"/>
        <v>0.21149897330595482</v>
      </c>
      <c r="Q28" s="14">
        <f t="shared" si="0"/>
        <v>3.5398230088495575E-2</v>
      </c>
      <c r="R28" s="14">
        <f t="shared" si="0"/>
        <v>9.49367088607595E-2</v>
      </c>
      <c r="S28" s="14">
        <f t="shared" si="0"/>
        <v>0.1342031686859273</v>
      </c>
      <c r="T28" s="14" t="str">
        <f t="shared" si="0"/>
        <v>-</v>
      </c>
    </row>
    <row r="29" spans="2:20" ht="20.100000000000001" customHeight="1" thickBot="1" x14ac:dyDescent="0.25">
      <c r="B29" s="6" t="s">
        <v>15</v>
      </c>
      <c r="C29" s="11">
        <v>633</v>
      </c>
      <c r="D29" s="11">
        <v>335</v>
      </c>
      <c r="E29" s="11">
        <v>67</v>
      </c>
      <c r="F29" s="11">
        <v>231</v>
      </c>
      <c r="G29" s="11">
        <v>630</v>
      </c>
      <c r="H29" s="11">
        <v>1</v>
      </c>
      <c r="I29" s="11">
        <v>772</v>
      </c>
      <c r="J29" s="11">
        <v>325</v>
      </c>
      <c r="K29" s="11">
        <v>92</v>
      </c>
      <c r="L29" s="11">
        <v>355</v>
      </c>
      <c r="M29" s="11">
        <v>768</v>
      </c>
      <c r="N29" s="11">
        <v>1</v>
      </c>
      <c r="O29" s="14">
        <f t="shared" si="0"/>
        <v>0.21958925750394945</v>
      </c>
      <c r="P29" s="14">
        <f t="shared" si="0"/>
        <v>-2.9850746268656716E-2</v>
      </c>
      <c r="Q29" s="14">
        <f t="shared" si="0"/>
        <v>0.37313432835820898</v>
      </c>
      <c r="R29" s="14">
        <f t="shared" si="0"/>
        <v>0.53679653679653683</v>
      </c>
      <c r="S29" s="14">
        <f t="shared" si="0"/>
        <v>0.21904761904761905</v>
      </c>
      <c r="T29" s="14">
        <f t="shared" si="0"/>
        <v>0</v>
      </c>
    </row>
    <row r="30" spans="2:20" ht="20.100000000000001" customHeight="1" thickBot="1" x14ac:dyDescent="0.25">
      <c r="B30" s="6" t="s">
        <v>16</v>
      </c>
      <c r="C30" s="11">
        <v>287</v>
      </c>
      <c r="D30" s="11">
        <v>129</v>
      </c>
      <c r="E30" s="11">
        <v>7</v>
      </c>
      <c r="F30" s="11">
        <v>151</v>
      </c>
      <c r="G30" s="11">
        <v>287</v>
      </c>
      <c r="H30" s="11">
        <v>0</v>
      </c>
      <c r="I30" s="11">
        <v>347</v>
      </c>
      <c r="J30" s="11">
        <v>129</v>
      </c>
      <c r="K30" s="11">
        <v>44</v>
      </c>
      <c r="L30" s="11">
        <v>174</v>
      </c>
      <c r="M30" s="11">
        <v>346</v>
      </c>
      <c r="N30" s="11">
        <v>0</v>
      </c>
      <c r="O30" s="14">
        <f t="shared" si="0"/>
        <v>0.20905923344947736</v>
      </c>
      <c r="P30" s="14">
        <f t="shared" si="0"/>
        <v>0</v>
      </c>
      <c r="Q30" s="14">
        <f t="shared" si="0"/>
        <v>5.2857142857142856</v>
      </c>
      <c r="R30" s="14">
        <f t="shared" si="0"/>
        <v>0.15231788079470199</v>
      </c>
      <c r="S30" s="14">
        <f t="shared" si="0"/>
        <v>0.20557491289198607</v>
      </c>
      <c r="T30" s="14" t="str">
        <f t="shared" si="0"/>
        <v>-</v>
      </c>
    </row>
    <row r="31" spans="2:20" ht="20.100000000000001" customHeight="1" thickBot="1" x14ac:dyDescent="0.25">
      <c r="B31" s="7" t="s">
        <v>17</v>
      </c>
      <c r="C31" s="11">
        <v>939</v>
      </c>
      <c r="D31" s="11">
        <v>386</v>
      </c>
      <c r="E31" s="11">
        <v>49</v>
      </c>
      <c r="F31" s="11">
        <v>504</v>
      </c>
      <c r="G31" s="11">
        <v>936</v>
      </c>
      <c r="H31" s="11">
        <v>0</v>
      </c>
      <c r="I31" s="11">
        <v>1134</v>
      </c>
      <c r="J31" s="11">
        <v>432</v>
      </c>
      <c r="K31" s="11">
        <v>77</v>
      </c>
      <c r="L31" s="11">
        <v>625</v>
      </c>
      <c r="M31" s="11">
        <v>1130</v>
      </c>
      <c r="N31" s="11">
        <v>0</v>
      </c>
      <c r="O31" s="14">
        <f t="shared" si="0"/>
        <v>0.20766773162939298</v>
      </c>
      <c r="P31" s="14">
        <f t="shared" si="0"/>
        <v>0.11917098445595854</v>
      </c>
      <c r="Q31" s="14">
        <f t="shared" si="0"/>
        <v>0.5714285714285714</v>
      </c>
      <c r="R31" s="14">
        <f t="shared" si="0"/>
        <v>0.24007936507936509</v>
      </c>
      <c r="S31" s="14">
        <f t="shared" si="0"/>
        <v>0.20726495726495728</v>
      </c>
      <c r="T31" s="14" t="str">
        <f t="shared" si="0"/>
        <v>-</v>
      </c>
    </row>
    <row r="32" spans="2:20" ht="20.100000000000001" customHeight="1" thickBot="1" x14ac:dyDescent="0.25">
      <c r="B32" s="8" t="s">
        <v>18</v>
      </c>
      <c r="C32" s="11">
        <v>188</v>
      </c>
      <c r="D32" s="11">
        <v>82</v>
      </c>
      <c r="E32" s="11">
        <v>16</v>
      </c>
      <c r="F32" s="11">
        <v>90</v>
      </c>
      <c r="G32" s="11">
        <v>188</v>
      </c>
      <c r="H32" s="11">
        <v>0</v>
      </c>
      <c r="I32" s="11">
        <v>218</v>
      </c>
      <c r="J32" s="11">
        <v>95</v>
      </c>
      <c r="K32" s="11">
        <v>16</v>
      </c>
      <c r="L32" s="11">
        <v>107</v>
      </c>
      <c r="M32" s="11">
        <v>216</v>
      </c>
      <c r="N32" s="11">
        <v>0</v>
      </c>
      <c r="O32" s="14">
        <f t="shared" ref="O32:T33" si="1">IF(C32=0,"-",(I32-C32)/C32)</f>
        <v>0.15957446808510639</v>
      </c>
      <c r="P32" s="14">
        <f t="shared" si="1"/>
        <v>0.15853658536585366</v>
      </c>
      <c r="Q32" s="14">
        <f t="shared" si="1"/>
        <v>0</v>
      </c>
      <c r="R32" s="14">
        <f t="shared" si="1"/>
        <v>0.18888888888888888</v>
      </c>
      <c r="S32" s="14">
        <f t="shared" si="1"/>
        <v>0.14893617021276595</v>
      </c>
      <c r="T32" s="14" t="str">
        <f t="shared" si="1"/>
        <v>-</v>
      </c>
    </row>
    <row r="33" spans="2:20" ht="20.100000000000001" customHeight="1" thickBot="1" x14ac:dyDescent="0.25">
      <c r="B33" s="9" t="s">
        <v>19</v>
      </c>
      <c r="C33" s="12">
        <f>SUM(C16:C32)</f>
        <v>14958</v>
      </c>
      <c r="D33" s="12">
        <f t="shared" ref="D33:N33" si="2">SUM(D16:D32)</f>
        <v>6465</v>
      </c>
      <c r="E33" s="12">
        <f t="shared" si="2"/>
        <v>1951</v>
      </c>
      <c r="F33" s="12">
        <f t="shared" si="2"/>
        <v>6542</v>
      </c>
      <c r="G33" s="12">
        <f t="shared" si="2"/>
        <v>14875</v>
      </c>
      <c r="H33" s="12">
        <f t="shared" si="2"/>
        <v>16</v>
      </c>
      <c r="I33" s="12">
        <f t="shared" si="2"/>
        <v>17238</v>
      </c>
      <c r="J33" s="12">
        <f t="shared" si="2"/>
        <v>7370</v>
      </c>
      <c r="K33" s="12">
        <f t="shared" si="2"/>
        <v>2011</v>
      </c>
      <c r="L33" s="12">
        <f t="shared" si="2"/>
        <v>7855</v>
      </c>
      <c r="M33" s="12">
        <f t="shared" si="2"/>
        <v>17118</v>
      </c>
      <c r="N33" s="12">
        <f t="shared" si="2"/>
        <v>48</v>
      </c>
      <c r="O33" s="15">
        <f t="shared" si="1"/>
        <v>0.15242679502607301</v>
      </c>
      <c r="P33" s="15">
        <f t="shared" si="1"/>
        <v>0.139984532095901</v>
      </c>
      <c r="Q33" s="15">
        <f t="shared" si="1"/>
        <v>3.0753459764223477E-2</v>
      </c>
      <c r="R33" s="15">
        <f t="shared" si="1"/>
        <v>0.20070314888413329</v>
      </c>
      <c r="S33" s="15">
        <f t="shared" si="1"/>
        <v>0.15078991596638655</v>
      </c>
      <c r="T33" s="15">
        <f t="shared" si="1"/>
        <v>2</v>
      </c>
    </row>
    <row r="34" spans="2:20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8"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27">
        <v>2021</v>
      </c>
      <c r="D14" s="28"/>
      <c r="E14" s="28"/>
      <c r="F14" s="27">
        <v>2022</v>
      </c>
      <c r="G14" s="28"/>
      <c r="H14" s="28"/>
      <c r="I14" s="27" t="s">
        <v>120</v>
      </c>
      <c r="J14" s="28"/>
      <c r="K14" s="28"/>
    </row>
    <row r="15" spans="2:11" ht="44.25" customHeight="1" thickBot="1" x14ac:dyDescent="0.25">
      <c r="C15" s="10" t="s">
        <v>83</v>
      </c>
      <c r="D15" s="10" t="s">
        <v>84</v>
      </c>
      <c r="E15" s="10" t="s">
        <v>42</v>
      </c>
      <c r="F15" s="10" t="s">
        <v>83</v>
      </c>
      <c r="G15" s="10" t="s">
        <v>84</v>
      </c>
      <c r="H15" s="10" t="s">
        <v>42</v>
      </c>
      <c r="I15" s="10" t="s">
        <v>83</v>
      </c>
      <c r="J15" s="10" t="s">
        <v>84</v>
      </c>
      <c r="K15" s="10" t="s">
        <v>42</v>
      </c>
    </row>
    <row r="16" spans="2:11" ht="20.100000000000001" customHeight="1" thickBot="1" x14ac:dyDescent="0.25">
      <c r="B16" s="5" t="s">
        <v>2</v>
      </c>
      <c r="C16" s="11">
        <v>973</v>
      </c>
      <c r="D16" s="11">
        <v>801</v>
      </c>
      <c r="E16" s="11">
        <v>172</v>
      </c>
      <c r="F16" s="11">
        <v>1089</v>
      </c>
      <c r="G16" s="11">
        <v>912</v>
      </c>
      <c r="H16" s="11">
        <v>177</v>
      </c>
      <c r="I16" s="14">
        <f>IF(C16=0,"-",(F16-C16)/C16)</f>
        <v>0.11921891058581706</v>
      </c>
      <c r="J16" s="14">
        <f>IF(D16=0,"-",(G16-D16)/D16)</f>
        <v>0.13857677902621723</v>
      </c>
      <c r="K16" s="14">
        <f>IF(E16=0,"-",(H16-E16)/E16)</f>
        <v>2.9069767441860465E-2</v>
      </c>
    </row>
    <row r="17" spans="2:11" ht="20.100000000000001" customHeight="1" thickBot="1" x14ac:dyDescent="0.25">
      <c r="B17" s="6" t="s">
        <v>3</v>
      </c>
      <c r="C17" s="11">
        <v>224</v>
      </c>
      <c r="D17" s="11">
        <v>177</v>
      </c>
      <c r="E17" s="11">
        <v>47</v>
      </c>
      <c r="F17" s="11">
        <v>246</v>
      </c>
      <c r="G17" s="11">
        <v>195</v>
      </c>
      <c r="H17" s="11">
        <v>51</v>
      </c>
      <c r="I17" s="14">
        <f t="shared" ref="I17:K33" si="0">IF(C17=0,"-",(F17-C17)/C17)</f>
        <v>9.8214285714285712E-2</v>
      </c>
      <c r="J17" s="14">
        <f t="shared" si="0"/>
        <v>0.10169491525423729</v>
      </c>
      <c r="K17" s="14">
        <f t="shared" si="0"/>
        <v>8.5106382978723402E-2</v>
      </c>
    </row>
    <row r="18" spans="2:11" ht="20.100000000000001" customHeight="1" thickBot="1" x14ac:dyDescent="0.25">
      <c r="B18" s="6" t="s">
        <v>4</v>
      </c>
      <c r="C18" s="11">
        <v>133</v>
      </c>
      <c r="D18" s="11">
        <v>105</v>
      </c>
      <c r="E18" s="11">
        <v>28</v>
      </c>
      <c r="F18" s="11">
        <v>182</v>
      </c>
      <c r="G18" s="11">
        <v>139</v>
      </c>
      <c r="H18" s="11">
        <v>43</v>
      </c>
      <c r="I18" s="14">
        <f t="shared" si="0"/>
        <v>0.36842105263157893</v>
      </c>
      <c r="J18" s="14">
        <f t="shared" si="0"/>
        <v>0.32380952380952382</v>
      </c>
      <c r="K18" s="14">
        <f t="shared" si="0"/>
        <v>0.5357142857142857</v>
      </c>
    </row>
    <row r="19" spans="2:11" ht="20.100000000000001" customHeight="1" thickBot="1" x14ac:dyDescent="0.25">
      <c r="B19" s="6" t="s">
        <v>5</v>
      </c>
      <c r="C19" s="11">
        <v>534</v>
      </c>
      <c r="D19" s="11">
        <v>411</v>
      </c>
      <c r="E19" s="11">
        <v>123</v>
      </c>
      <c r="F19" s="11">
        <v>581</v>
      </c>
      <c r="G19" s="11">
        <v>485</v>
      </c>
      <c r="H19" s="11">
        <v>96</v>
      </c>
      <c r="I19" s="14">
        <f t="shared" si="0"/>
        <v>8.8014981273408247E-2</v>
      </c>
      <c r="J19" s="14">
        <f t="shared" si="0"/>
        <v>0.18004866180048662</v>
      </c>
      <c r="K19" s="14">
        <f t="shared" si="0"/>
        <v>-0.21951219512195122</v>
      </c>
    </row>
    <row r="20" spans="2:11" ht="20.100000000000001" customHeight="1" thickBot="1" x14ac:dyDescent="0.25">
      <c r="B20" s="6" t="s">
        <v>6</v>
      </c>
      <c r="C20" s="11">
        <v>318</v>
      </c>
      <c r="D20" s="11">
        <v>251</v>
      </c>
      <c r="E20" s="11">
        <v>67</v>
      </c>
      <c r="F20" s="11">
        <v>377</v>
      </c>
      <c r="G20" s="11">
        <v>302</v>
      </c>
      <c r="H20" s="11">
        <v>75</v>
      </c>
      <c r="I20" s="14">
        <f t="shared" si="0"/>
        <v>0.18553459119496854</v>
      </c>
      <c r="J20" s="14">
        <f t="shared" si="0"/>
        <v>0.20318725099601595</v>
      </c>
      <c r="K20" s="14">
        <f t="shared" si="0"/>
        <v>0.11940298507462686</v>
      </c>
    </row>
    <row r="21" spans="2:11" ht="20.100000000000001" customHeight="1" thickBot="1" x14ac:dyDescent="0.25">
      <c r="B21" s="6" t="s">
        <v>7</v>
      </c>
      <c r="C21" s="11">
        <v>83</v>
      </c>
      <c r="D21" s="11">
        <v>70</v>
      </c>
      <c r="E21" s="11">
        <v>13</v>
      </c>
      <c r="F21" s="11">
        <v>108</v>
      </c>
      <c r="G21" s="11">
        <v>75</v>
      </c>
      <c r="H21" s="11">
        <v>33</v>
      </c>
      <c r="I21" s="14">
        <f t="shared" si="0"/>
        <v>0.30120481927710846</v>
      </c>
      <c r="J21" s="14">
        <f t="shared" si="0"/>
        <v>7.1428571428571425E-2</v>
      </c>
      <c r="K21" s="14">
        <f t="shared" si="0"/>
        <v>1.5384615384615385</v>
      </c>
    </row>
    <row r="22" spans="2:11" ht="20.100000000000001" customHeight="1" thickBot="1" x14ac:dyDescent="0.25">
      <c r="B22" s="6" t="s">
        <v>8</v>
      </c>
      <c r="C22" s="11">
        <v>270</v>
      </c>
      <c r="D22" s="11">
        <v>204</v>
      </c>
      <c r="E22" s="11">
        <v>66</v>
      </c>
      <c r="F22" s="11">
        <v>283</v>
      </c>
      <c r="G22" s="11">
        <v>230</v>
      </c>
      <c r="H22" s="11">
        <v>53</v>
      </c>
      <c r="I22" s="14">
        <f t="shared" si="0"/>
        <v>4.8148148148148148E-2</v>
      </c>
      <c r="J22" s="14">
        <f t="shared" si="0"/>
        <v>0.12745098039215685</v>
      </c>
      <c r="K22" s="14">
        <f t="shared" si="0"/>
        <v>-0.19696969696969696</v>
      </c>
    </row>
    <row r="23" spans="2:11" ht="20.100000000000001" customHeight="1" thickBot="1" x14ac:dyDescent="0.25">
      <c r="B23" s="6" t="s">
        <v>9</v>
      </c>
      <c r="C23" s="11">
        <v>288</v>
      </c>
      <c r="D23" s="11">
        <v>249</v>
      </c>
      <c r="E23" s="11">
        <v>39</v>
      </c>
      <c r="F23" s="11">
        <v>386</v>
      </c>
      <c r="G23" s="11">
        <v>316</v>
      </c>
      <c r="H23" s="11">
        <v>70</v>
      </c>
      <c r="I23" s="14">
        <f t="shared" si="0"/>
        <v>0.34027777777777779</v>
      </c>
      <c r="J23" s="14">
        <f t="shared" si="0"/>
        <v>0.26907630522088355</v>
      </c>
      <c r="K23" s="14">
        <f t="shared" si="0"/>
        <v>0.79487179487179482</v>
      </c>
    </row>
    <row r="24" spans="2:11" ht="20.100000000000001" customHeight="1" thickBot="1" x14ac:dyDescent="0.25">
      <c r="B24" s="6" t="s">
        <v>10</v>
      </c>
      <c r="C24" s="11">
        <v>939</v>
      </c>
      <c r="D24" s="11">
        <v>553</v>
      </c>
      <c r="E24" s="11">
        <v>386</v>
      </c>
      <c r="F24" s="11">
        <v>1029</v>
      </c>
      <c r="G24" s="11">
        <v>585</v>
      </c>
      <c r="H24" s="11">
        <v>444</v>
      </c>
      <c r="I24" s="14">
        <f t="shared" si="0"/>
        <v>9.5846645367412137E-2</v>
      </c>
      <c r="J24" s="14">
        <f t="shared" si="0"/>
        <v>5.7866184448462928E-2</v>
      </c>
      <c r="K24" s="14">
        <f t="shared" si="0"/>
        <v>0.15025906735751296</v>
      </c>
    </row>
    <row r="25" spans="2:11" ht="20.100000000000001" customHeight="1" thickBot="1" x14ac:dyDescent="0.25">
      <c r="B25" s="6" t="s">
        <v>11</v>
      </c>
      <c r="C25" s="11">
        <v>686</v>
      </c>
      <c r="D25" s="11">
        <v>585</v>
      </c>
      <c r="E25" s="11">
        <v>101</v>
      </c>
      <c r="F25" s="11">
        <v>917</v>
      </c>
      <c r="G25" s="11">
        <v>779</v>
      </c>
      <c r="H25" s="11">
        <v>138</v>
      </c>
      <c r="I25" s="14">
        <f t="shared" si="0"/>
        <v>0.33673469387755101</v>
      </c>
      <c r="J25" s="14">
        <f t="shared" si="0"/>
        <v>0.33162393162393161</v>
      </c>
      <c r="K25" s="14">
        <f t="shared" si="0"/>
        <v>0.36633663366336633</v>
      </c>
    </row>
    <row r="26" spans="2:11" ht="20.100000000000001" customHeight="1" thickBot="1" x14ac:dyDescent="0.25">
      <c r="B26" s="6" t="s">
        <v>12</v>
      </c>
      <c r="C26" s="11">
        <v>158</v>
      </c>
      <c r="D26" s="11">
        <v>129</v>
      </c>
      <c r="E26" s="11">
        <v>29</v>
      </c>
      <c r="F26" s="11">
        <v>138</v>
      </c>
      <c r="G26" s="11">
        <v>125</v>
      </c>
      <c r="H26" s="11">
        <v>13</v>
      </c>
      <c r="I26" s="14">
        <f t="shared" si="0"/>
        <v>-0.12658227848101267</v>
      </c>
      <c r="J26" s="14">
        <f t="shared" si="0"/>
        <v>-3.1007751937984496E-2</v>
      </c>
      <c r="K26" s="14">
        <f t="shared" si="0"/>
        <v>-0.55172413793103448</v>
      </c>
    </row>
    <row r="27" spans="2:11" ht="20.100000000000001" customHeight="1" thickBot="1" x14ac:dyDescent="0.25">
      <c r="B27" s="6" t="s">
        <v>13</v>
      </c>
      <c r="C27" s="11">
        <v>441</v>
      </c>
      <c r="D27" s="11">
        <v>307</v>
      </c>
      <c r="E27" s="11">
        <v>134</v>
      </c>
      <c r="F27" s="11">
        <v>463</v>
      </c>
      <c r="G27" s="11">
        <v>301</v>
      </c>
      <c r="H27" s="11">
        <v>162</v>
      </c>
      <c r="I27" s="14">
        <f t="shared" si="0"/>
        <v>4.9886621315192746E-2</v>
      </c>
      <c r="J27" s="14">
        <f t="shared" si="0"/>
        <v>-1.9543973941368076E-2</v>
      </c>
      <c r="K27" s="14">
        <f t="shared" si="0"/>
        <v>0.20895522388059701</v>
      </c>
    </row>
    <row r="28" spans="2:11" ht="20.100000000000001" customHeight="1" thickBot="1" x14ac:dyDescent="0.25">
      <c r="B28" s="6" t="s">
        <v>14</v>
      </c>
      <c r="C28" s="11">
        <v>487</v>
      </c>
      <c r="D28" s="11">
        <v>358</v>
      </c>
      <c r="E28" s="11">
        <v>129</v>
      </c>
      <c r="F28" s="11">
        <v>590</v>
      </c>
      <c r="G28" s="11">
        <v>401</v>
      </c>
      <c r="H28" s="11">
        <v>189</v>
      </c>
      <c r="I28" s="14">
        <f t="shared" si="0"/>
        <v>0.21149897330595482</v>
      </c>
      <c r="J28" s="14">
        <f t="shared" si="0"/>
        <v>0.12011173184357542</v>
      </c>
      <c r="K28" s="14">
        <f t="shared" si="0"/>
        <v>0.46511627906976744</v>
      </c>
    </row>
    <row r="29" spans="2:11" ht="20.100000000000001" customHeight="1" thickBot="1" x14ac:dyDescent="0.25">
      <c r="B29" s="6" t="s">
        <v>15</v>
      </c>
      <c r="C29" s="11">
        <v>335</v>
      </c>
      <c r="D29" s="11">
        <v>324</v>
      </c>
      <c r="E29" s="11">
        <v>11</v>
      </c>
      <c r="F29" s="11">
        <v>325</v>
      </c>
      <c r="G29" s="11">
        <v>314</v>
      </c>
      <c r="H29" s="11">
        <v>11</v>
      </c>
      <c r="I29" s="14">
        <f t="shared" si="0"/>
        <v>-2.9850746268656716E-2</v>
      </c>
      <c r="J29" s="14">
        <f t="shared" si="0"/>
        <v>-3.0864197530864196E-2</v>
      </c>
      <c r="K29" s="14">
        <f t="shared" si="0"/>
        <v>0</v>
      </c>
    </row>
    <row r="30" spans="2:11" ht="20.100000000000001" customHeight="1" thickBot="1" x14ac:dyDescent="0.25">
      <c r="B30" s="6" t="s">
        <v>16</v>
      </c>
      <c r="C30" s="11">
        <v>129</v>
      </c>
      <c r="D30" s="11">
        <v>102</v>
      </c>
      <c r="E30" s="11">
        <v>27</v>
      </c>
      <c r="F30" s="11">
        <v>129</v>
      </c>
      <c r="G30" s="11">
        <v>111</v>
      </c>
      <c r="H30" s="11">
        <v>18</v>
      </c>
      <c r="I30" s="14">
        <f t="shared" si="0"/>
        <v>0</v>
      </c>
      <c r="J30" s="14">
        <f t="shared" si="0"/>
        <v>8.8235294117647065E-2</v>
      </c>
      <c r="K30" s="14">
        <f t="shared" si="0"/>
        <v>-0.33333333333333331</v>
      </c>
    </row>
    <row r="31" spans="2:11" ht="20.100000000000001" customHeight="1" thickBot="1" x14ac:dyDescent="0.25">
      <c r="B31" s="7" t="s">
        <v>17</v>
      </c>
      <c r="C31" s="11">
        <v>386</v>
      </c>
      <c r="D31" s="11">
        <v>258</v>
      </c>
      <c r="E31" s="11">
        <v>128</v>
      </c>
      <c r="F31" s="11">
        <v>432</v>
      </c>
      <c r="G31" s="11">
        <v>266</v>
      </c>
      <c r="H31" s="11">
        <v>166</v>
      </c>
      <c r="I31" s="14">
        <f t="shared" si="0"/>
        <v>0.11917098445595854</v>
      </c>
      <c r="J31" s="14">
        <f t="shared" si="0"/>
        <v>3.1007751937984496E-2</v>
      </c>
      <c r="K31" s="14">
        <f t="shared" si="0"/>
        <v>0.296875</v>
      </c>
    </row>
    <row r="32" spans="2:11" ht="20.100000000000001" customHeight="1" thickBot="1" x14ac:dyDescent="0.25">
      <c r="B32" s="8" t="s">
        <v>18</v>
      </c>
      <c r="C32" s="11">
        <v>82</v>
      </c>
      <c r="D32" s="11">
        <v>74</v>
      </c>
      <c r="E32" s="11">
        <v>8</v>
      </c>
      <c r="F32" s="11">
        <v>95</v>
      </c>
      <c r="G32" s="11">
        <v>77</v>
      </c>
      <c r="H32" s="11">
        <v>18</v>
      </c>
      <c r="I32" s="14">
        <f t="shared" si="0"/>
        <v>0.15853658536585366</v>
      </c>
      <c r="J32" s="14">
        <f t="shared" si="0"/>
        <v>4.0540540540540543E-2</v>
      </c>
      <c r="K32" s="14">
        <f t="shared" si="0"/>
        <v>1.25</v>
      </c>
    </row>
    <row r="33" spans="2:11" ht="20.100000000000001" customHeight="1" thickBot="1" x14ac:dyDescent="0.25">
      <c r="B33" s="9" t="s">
        <v>19</v>
      </c>
      <c r="C33" s="12">
        <f>SUM(C16:C32)</f>
        <v>6466</v>
      </c>
      <c r="D33" s="12">
        <f t="shared" ref="D33:H33" si="1">SUM(D16:D32)</f>
        <v>4958</v>
      </c>
      <c r="E33" s="12">
        <f t="shared" si="1"/>
        <v>1508</v>
      </c>
      <c r="F33" s="12">
        <f t="shared" si="1"/>
        <v>7370</v>
      </c>
      <c r="G33" s="12">
        <f t="shared" si="1"/>
        <v>5613</v>
      </c>
      <c r="H33" s="12">
        <f t="shared" si="1"/>
        <v>1757</v>
      </c>
      <c r="I33" s="15">
        <f t="shared" si="0"/>
        <v>0.1398082276523353</v>
      </c>
      <c r="J33" s="15">
        <f t="shared" si="0"/>
        <v>0.13210972166196047</v>
      </c>
      <c r="K33" s="15">
        <f t="shared" si="0"/>
        <v>0.16511936339522545</v>
      </c>
    </row>
    <row r="34" spans="2:11" x14ac:dyDescent="0.2">
      <c r="C34" s="20"/>
      <c r="D34" s="20"/>
      <c r="E34" s="20"/>
      <c r="F34" s="20"/>
      <c r="G34" s="20"/>
      <c r="H34" s="20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>
        <v>2021</v>
      </c>
      <c r="D9" s="51"/>
      <c r="E9" s="51"/>
      <c r="F9" s="51"/>
      <c r="G9" s="51"/>
      <c r="H9" s="28">
        <v>2022</v>
      </c>
      <c r="I9" s="28"/>
      <c r="J9" s="28"/>
      <c r="K9" s="28"/>
      <c r="L9" s="28"/>
      <c r="M9" s="28" t="s">
        <v>120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114</v>
      </c>
      <c r="D11" s="23">
        <v>68</v>
      </c>
      <c r="E11" s="23">
        <v>19</v>
      </c>
      <c r="F11" s="23">
        <v>17</v>
      </c>
      <c r="G11" s="23">
        <v>10</v>
      </c>
      <c r="H11" s="23">
        <v>106</v>
      </c>
      <c r="I11" s="23">
        <v>66</v>
      </c>
      <c r="J11" s="23">
        <v>17</v>
      </c>
      <c r="K11" s="23">
        <v>16</v>
      </c>
      <c r="L11" s="23">
        <v>7</v>
      </c>
      <c r="M11" s="14">
        <f>IF(C11=0,"-",IF(H11=0,"-",(H11-C11)/C11))</f>
        <v>-7.0175438596491224E-2</v>
      </c>
      <c r="N11" s="14">
        <f t="shared" ref="N11:Q28" si="0">IF(D11=0,"-",IF(I11=0,"-",(I11-D11)/D11))</f>
        <v>-2.9411764705882353E-2</v>
      </c>
      <c r="O11" s="14">
        <f t="shared" si="0"/>
        <v>-0.10526315789473684</v>
      </c>
      <c r="P11" s="14">
        <f t="shared" si="0"/>
        <v>-5.8823529411764705E-2</v>
      </c>
      <c r="Q11" s="14">
        <f t="shared" si="0"/>
        <v>-0.3</v>
      </c>
    </row>
    <row r="12" spans="2:17" ht="20.100000000000001" customHeight="1" thickBot="1" x14ac:dyDescent="0.25">
      <c r="B12" s="6" t="s">
        <v>3</v>
      </c>
      <c r="C12" s="23">
        <v>8</v>
      </c>
      <c r="D12" s="23">
        <v>3</v>
      </c>
      <c r="E12" s="23">
        <v>2</v>
      </c>
      <c r="F12" s="23">
        <v>2</v>
      </c>
      <c r="G12" s="23">
        <v>1</v>
      </c>
      <c r="H12" s="23">
        <v>8</v>
      </c>
      <c r="I12" s="23">
        <v>4</v>
      </c>
      <c r="J12" s="23">
        <v>1</v>
      </c>
      <c r="K12" s="23">
        <v>1</v>
      </c>
      <c r="L12" s="23">
        <v>2</v>
      </c>
      <c r="M12" s="14">
        <f t="shared" ref="M12:M28" si="1">IF(C12=0,"-",IF(H12=0,"-",(H12-C12)/C12))</f>
        <v>0</v>
      </c>
      <c r="N12" s="14">
        <f t="shared" si="0"/>
        <v>0.33333333333333331</v>
      </c>
      <c r="O12" s="14">
        <f t="shared" si="0"/>
        <v>-0.5</v>
      </c>
      <c r="P12" s="14">
        <f t="shared" si="0"/>
        <v>-0.5</v>
      </c>
      <c r="Q12" s="14">
        <f t="shared" si="0"/>
        <v>1</v>
      </c>
    </row>
    <row r="13" spans="2:17" ht="20.100000000000001" customHeight="1" thickBot="1" x14ac:dyDescent="0.25">
      <c r="B13" s="6" t="s">
        <v>4</v>
      </c>
      <c r="C13" s="23">
        <v>11</v>
      </c>
      <c r="D13" s="23">
        <v>8</v>
      </c>
      <c r="E13" s="23">
        <v>2</v>
      </c>
      <c r="F13" s="23">
        <v>1</v>
      </c>
      <c r="G13" s="23">
        <v>0</v>
      </c>
      <c r="H13" s="23">
        <v>13</v>
      </c>
      <c r="I13" s="23">
        <v>9</v>
      </c>
      <c r="J13" s="23">
        <v>2</v>
      </c>
      <c r="K13" s="23">
        <v>2</v>
      </c>
      <c r="L13" s="23">
        <v>0</v>
      </c>
      <c r="M13" s="14">
        <f t="shared" si="1"/>
        <v>0.18181818181818182</v>
      </c>
      <c r="N13" s="14">
        <f t="shared" si="0"/>
        <v>0.125</v>
      </c>
      <c r="O13" s="14">
        <f t="shared" si="0"/>
        <v>0</v>
      </c>
      <c r="P13" s="14">
        <f t="shared" si="0"/>
        <v>1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5</v>
      </c>
      <c r="D14" s="23">
        <v>1</v>
      </c>
      <c r="E14" s="23">
        <v>3</v>
      </c>
      <c r="F14" s="23">
        <v>1</v>
      </c>
      <c r="G14" s="23">
        <v>0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14">
        <f t="shared" si="1"/>
        <v>-0.8</v>
      </c>
      <c r="N14" s="14">
        <f t="shared" si="0"/>
        <v>0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13</v>
      </c>
      <c r="D15" s="23">
        <v>5</v>
      </c>
      <c r="E15" s="23">
        <v>3</v>
      </c>
      <c r="F15" s="23">
        <v>4</v>
      </c>
      <c r="G15" s="23">
        <v>1</v>
      </c>
      <c r="H15" s="23">
        <v>11</v>
      </c>
      <c r="I15" s="23">
        <v>6</v>
      </c>
      <c r="J15" s="23">
        <v>4</v>
      </c>
      <c r="K15" s="23">
        <v>0</v>
      </c>
      <c r="L15" s="23">
        <v>1</v>
      </c>
      <c r="M15" s="14">
        <f t="shared" si="1"/>
        <v>-0.15384615384615385</v>
      </c>
      <c r="N15" s="14">
        <f t="shared" si="0"/>
        <v>0.2</v>
      </c>
      <c r="O15" s="14">
        <f t="shared" si="0"/>
        <v>0.33333333333333331</v>
      </c>
      <c r="P15" s="14" t="str">
        <f t="shared" si="0"/>
        <v>-</v>
      </c>
      <c r="Q15" s="14">
        <f t="shared" si="0"/>
        <v>0</v>
      </c>
    </row>
    <row r="16" spans="2:17" ht="20.100000000000001" customHeight="1" thickBot="1" x14ac:dyDescent="0.25">
      <c r="B16" s="6" t="s">
        <v>7</v>
      </c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23">
        <v>2</v>
      </c>
      <c r="I16" s="23">
        <v>2</v>
      </c>
      <c r="J16" s="23">
        <v>0</v>
      </c>
      <c r="K16" s="23">
        <v>0</v>
      </c>
      <c r="L16" s="23">
        <v>0</v>
      </c>
      <c r="M16" s="14">
        <f t="shared" si="1"/>
        <v>0</v>
      </c>
      <c r="N16" s="14">
        <f t="shared" si="0"/>
        <v>0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16</v>
      </c>
      <c r="D17" s="23">
        <v>7</v>
      </c>
      <c r="E17" s="23">
        <v>4</v>
      </c>
      <c r="F17" s="23">
        <v>3</v>
      </c>
      <c r="G17" s="23">
        <v>2</v>
      </c>
      <c r="H17" s="23">
        <v>13</v>
      </c>
      <c r="I17" s="23">
        <v>6</v>
      </c>
      <c r="J17" s="23">
        <v>6</v>
      </c>
      <c r="K17" s="23">
        <v>0</v>
      </c>
      <c r="L17" s="23">
        <v>1</v>
      </c>
      <c r="M17" s="14">
        <f t="shared" si="1"/>
        <v>-0.1875</v>
      </c>
      <c r="N17" s="14">
        <f t="shared" si="0"/>
        <v>-0.14285714285714285</v>
      </c>
      <c r="O17" s="14">
        <f t="shared" si="0"/>
        <v>0.5</v>
      </c>
      <c r="P17" s="14" t="str">
        <f t="shared" si="0"/>
        <v>-</v>
      </c>
      <c r="Q17" s="14">
        <f t="shared" si="0"/>
        <v>-0.5</v>
      </c>
    </row>
    <row r="18" spans="2:17" ht="20.100000000000001" customHeight="1" thickBot="1" x14ac:dyDescent="0.25">
      <c r="B18" s="6" t="s">
        <v>9</v>
      </c>
      <c r="C18" s="23">
        <v>10</v>
      </c>
      <c r="D18" s="23">
        <v>5</v>
      </c>
      <c r="E18" s="23">
        <v>3</v>
      </c>
      <c r="F18" s="23">
        <v>1</v>
      </c>
      <c r="G18" s="23">
        <v>1</v>
      </c>
      <c r="H18" s="23">
        <v>11</v>
      </c>
      <c r="I18" s="23">
        <v>4</v>
      </c>
      <c r="J18" s="23">
        <v>6</v>
      </c>
      <c r="K18" s="23">
        <v>1</v>
      </c>
      <c r="L18" s="23">
        <v>0</v>
      </c>
      <c r="M18" s="14">
        <f t="shared" si="1"/>
        <v>0.1</v>
      </c>
      <c r="N18" s="14">
        <f t="shared" si="0"/>
        <v>-0.2</v>
      </c>
      <c r="O18" s="14">
        <f t="shared" si="0"/>
        <v>1</v>
      </c>
      <c r="P18" s="14">
        <f t="shared" si="0"/>
        <v>0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90</v>
      </c>
      <c r="D19" s="23">
        <v>46</v>
      </c>
      <c r="E19" s="23">
        <v>23</v>
      </c>
      <c r="F19" s="23">
        <v>16</v>
      </c>
      <c r="G19" s="23">
        <v>5</v>
      </c>
      <c r="H19" s="23">
        <v>123</v>
      </c>
      <c r="I19" s="23">
        <v>57</v>
      </c>
      <c r="J19" s="23">
        <v>34</v>
      </c>
      <c r="K19" s="23">
        <v>21</v>
      </c>
      <c r="L19" s="23">
        <v>11</v>
      </c>
      <c r="M19" s="14">
        <f t="shared" si="1"/>
        <v>0.36666666666666664</v>
      </c>
      <c r="N19" s="14">
        <f t="shared" si="0"/>
        <v>0.2391304347826087</v>
      </c>
      <c r="O19" s="14">
        <f t="shared" si="0"/>
        <v>0.47826086956521741</v>
      </c>
      <c r="P19" s="14">
        <f t="shared" si="0"/>
        <v>0.3125</v>
      </c>
      <c r="Q19" s="14">
        <f t="shared" si="0"/>
        <v>1.2</v>
      </c>
    </row>
    <row r="20" spans="2:17" ht="20.100000000000001" customHeight="1" thickBot="1" x14ac:dyDescent="0.25">
      <c r="B20" s="6" t="s">
        <v>11</v>
      </c>
      <c r="C20" s="23">
        <v>108</v>
      </c>
      <c r="D20" s="23">
        <v>55</v>
      </c>
      <c r="E20" s="23">
        <v>25</v>
      </c>
      <c r="F20" s="23">
        <v>14</v>
      </c>
      <c r="G20" s="23">
        <v>14</v>
      </c>
      <c r="H20" s="23">
        <v>71</v>
      </c>
      <c r="I20" s="23">
        <v>39</v>
      </c>
      <c r="J20" s="23">
        <v>17</v>
      </c>
      <c r="K20" s="23">
        <v>12</v>
      </c>
      <c r="L20" s="23">
        <v>3</v>
      </c>
      <c r="M20" s="14">
        <f t="shared" si="1"/>
        <v>-0.34259259259259262</v>
      </c>
      <c r="N20" s="14">
        <f t="shared" si="0"/>
        <v>-0.29090909090909089</v>
      </c>
      <c r="O20" s="14">
        <f t="shared" si="0"/>
        <v>-0.32</v>
      </c>
      <c r="P20" s="14">
        <f t="shared" si="0"/>
        <v>-0.14285714285714285</v>
      </c>
      <c r="Q20" s="14">
        <f t="shared" si="0"/>
        <v>-0.7857142857142857</v>
      </c>
    </row>
    <row r="21" spans="2:17" ht="20.100000000000001" customHeight="1" thickBot="1" x14ac:dyDescent="0.25">
      <c r="B21" s="6" t="s">
        <v>12</v>
      </c>
      <c r="C21" s="23">
        <v>5</v>
      </c>
      <c r="D21" s="23">
        <v>5</v>
      </c>
      <c r="E21" s="23">
        <v>0</v>
      </c>
      <c r="F21" s="23">
        <v>0</v>
      </c>
      <c r="G21" s="23">
        <v>0</v>
      </c>
      <c r="H21" s="23">
        <v>4</v>
      </c>
      <c r="I21" s="23">
        <v>4</v>
      </c>
      <c r="J21" s="23">
        <v>0</v>
      </c>
      <c r="K21" s="23">
        <v>0</v>
      </c>
      <c r="L21" s="23">
        <v>0</v>
      </c>
      <c r="M21" s="14">
        <f t="shared" si="1"/>
        <v>-0.2</v>
      </c>
      <c r="N21" s="14">
        <f t="shared" si="0"/>
        <v>-0.2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15</v>
      </c>
      <c r="D22" s="23">
        <v>11</v>
      </c>
      <c r="E22" s="23">
        <v>2</v>
      </c>
      <c r="F22" s="23">
        <v>1</v>
      </c>
      <c r="G22" s="23">
        <v>1</v>
      </c>
      <c r="H22" s="23">
        <v>11</v>
      </c>
      <c r="I22" s="23">
        <v>7</v>
      </c>
      <c r="J22" s="23">
        <v>1</v>
      </c>
      <c r="K22" s="23">
        <v>2</v>
      </c>
      <c r="L22" s="23">
        <v>1</v>
      </c>
      <c r="M22" s="14">
        <f t="shared" si="1"/>
        <v>-0.26666666666666666</v>
      </c>
      <c r="N22" s="14">
        <f t="shared" si="0"/>
        <v>-0.36363636363636365</v>
      </c>
      <c r="O22" s="14">
        <f t="shared" si="0"/>
        <v>-0.5</v>
      </c>
      <c r="P22" s="14">
        <f t="shared" si="0"/>
        <v>1</v>
      </c>
      <c r="Q22" s="14">
        <f t="shared" si="0"/>
        <v>0</v>
      </c>
    </row>
    <row r="23" spans="2:17" ht="20.100000000000001" customHeight="1" thickBot="1" x14ac:dyDescent="0.25">
      <c r="B23" s="6" t="s">
        <v>14</v>
      </c>
      <c r="C23" s="23">
        <v>56</v>
      </c>
      <c r="D23" s="23">
        <v>26</v>
      </c>
      <c r="E23" s="23">
        <v>13</v>
      </c>
      <c r="F23" s="23">
        <v>12</v>
      </c>
      <c r="G23" s="23">
        <v>5</v>
      </c>
      <c r="H23" s="23">
        <v>67</v>
      </c>
      <c r="I23" s="23">
        <v>32</v>
      </c>
      <c r="J23" s="23">
        <v>14</v>
      </c>
      <c r="K23" s="23">
        <v>13</v>
      </c>
      <c r="L23" s="23">
        <v>8</v>
      </c>
      <c r="M23" s="14">
        <f t="shared" si="1"/>
        <v>0.19642857142857142</v>
      </c>
      <c r="N23" s="14">
        <f t="shared" si="0"/>
        <v>0.23076923076923078</v>
      </c>
      <c r="O23" s="14">
        <f t="shared" si="0"/>
        <v>7.6923076923076927E-2</v>
      </c>
      <c r="P23" s="14">
        <f t="shared" si="0"/>
        <v>8.3333333333333329E-2</v>
      </c>
      <c r="Q23" s="14">
        <f t="shared" si="0"/>
        <v>0.6</v>
      </c>
    </row>
    <row r="24" spans="2:17" ht="20.100000000000001" customHeight="1" thickBot="1" x14ac:dyDescent="0.25">
      <c r="B24" s="6" t="s">
        <v>15</v>
      </c>
      <c r="C24" s="23">
        <v>9</v>
      </c>
      <c r="D24" s="23">
        <v>4</v>
      </c>
      <c r="E24" s="23">
        <v>3</v>
      </c>
      <c r="F24" s="23">
        <v>0</v>
      </c>
      <c r="G24" s="23">
        <v>2</v>
      </c>
      <c r="H24" s="23">
        <v>15</v>
      </c>
      <c r="I24" s="23">
        <v>10</v>
      </c>
      <c r="J24" s="23">
        <v>3</v>
      </c>
      <c r="K24" s="23">
        <v>1</v>
      </c>
      <c r="L24" s="23">
        <v>1</v>
      </c>
      <c r="M24" s="14">
        <f t="shared" si="1"/>
        <v>0.66666666666666663</v>
      </c>
      <c r="N24" s="14">
        <f t="shared" si="0"/>
        <v>1.5</v>
      </c>
      <c r="O24" s="14">
        <f t="shared" si="0"/>
        <v>0</v>
      </c>
      <c r="P24" s="14" t="str">
        <f t="shared" si="0"/>
        <v>-</v>
      </c>
      <c r="Q24" s="14">
        <f t="shared" si="0"/>
        <v>-0.5</v>
      </c>
    </row>
    <row r="25" spans="2:17" ht="20.100000000000001" customHeight="1" thickBot="1" x14ac:dyDescent="0.25">
      <c r="B25" s="6" t="s">
        <v>16</v>
      </c>
      <c r="C25" s="23">
        <v>11</v>
      </c>
      <c r="D25" s="23">
        <v>5</v>
      </c>
      <c r="E25" s="23">
        <v>4</v>
      </c>
      <c r="F25" s="23">
        <v>0</v>
      </c>
      <c r="G25" s="23">
        <v>2</v>
      </c>
      <c r="H25" s="23">
        <v>8</v>
      </c>
      <c r="I25" s="23">
        <v>3</v>
      </c>
      <c r="J25" s="23">
        <v>2</v>
      </c>
      <c r="K25" s="23">
        <v>2</v>
      </c>
      <c r="L25" s="23">
        <v>1</v>
      </c>
      <c r="M25" s="14">
        <f t="shared" si="1"/>
        <v>-0.27272727272727271</v>
      </c>
      <c r="N25" s="14">
        <f t="shared" si="0"/>
        <v>-0.4</v>
      </c>
      <c r="O25" s="14">
        <f t="shared" si="0"/>
        <v>-0.5</v>
      </c>
      <c r="P25" s="14" t="str">
        <f t="shared" si="0"/>
        <v>-</v>
      </c>
      <c r="Q25" s="14">
        <f t="shared" si="0"/>
        <v>-0.5</v>
      </c>
    </row>
    <row r="26" spans="2:17" ht="20.100000000000001" customHeight="1" thickBot="1" x14ac:dyDescent="0.25">
      <c r="B26" s="7" t="s">
        <v>17</v>
      </c>
      <c r="C26" s="23">
        <v>22</v>
      </c>
      <c r="D26" s="23">
        <v>8</v>
      </c>
      <c r="E26" s="23">
        <v>10</v>
      </c>
      <c r="F26" s="23">
        <v>1</v>
      </c>
      <c r="G26" s="23">
        <v>3</v>
      </c>
      <c r="H26" s="23">
        <v>27</v>
      </c>
      <c r="I26" s="23">
        <v>15</v>
      </c>
      <c r="J26" s="23">
        <v>10</v>
      </c>
      <c r="K26" s="23">
        <v>1</v>
      </c>
      <c r="L26" s="23">
        <v>1</v>
      </c>
      <c r="M26" s="14">
        <f t="shared" si="1"/>
        <v>0.22727272727272727</v>
      </c>
      <c r="N26" s="14">
        <f t="shared" si="0"/>
        <v>0.875</v>
      </c>
      <c r="O26" s="14">
        <f t="shared" si="0"/>
        <v>0</v>
      </c>
      <c r="P26" s="14">
        <f t="shared" si="0"/>
        <v>0</v>
      </c>
      <c r="Q26" s="14">
        <f t="shared" si="0"/>
        <v>-0.66666666666666663</v>
      </c>
    </row>
    <row r="27" spans="2:17" ht="20.100000000000001" customHeight="1" thickBot="1" x14ac:dyDescent="0.25">
      <c r="B27" s="8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3</v>
      </c>
      <c r="I27" s="23">
        <v>1</v>
      </c>
      <c r="J27" s="23">
        <v>1</v>
      </c>
      <c r="K27" s="23">
        <v>0</v>
      </c>
      <c r="L27" s="23">
        <v>1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495</v>
      </c>
      <c r="D28" s="12">
        <f t="shared" ref="D28:L28" si="2">SUM(D11:D27)</f>
        <v>259</v>
      </c>
      <c r="E28" s="12">
        <f t="shared" si="2"/>
        <v>116</v>
      </c>
      <c r="F28" s="12">
        <f t="shared" si="2"/>
        <v>73</v>
      </c>
      <c r="G28" s="12">
        <f t="shared" si="2"/>
        <v>47</v>
      </c>
      <c r="H28" s="12">
        <f t="shared" si="2"/>
        <v>494</v>
      </c>
      <c r="I28" s="12">
        <f t="shared" si="2"/>
        <v>266</v>
      </c>
      <c r="J28" s="12">
        <f t="shared" si="2"/>
        <v>118</v>
      </c>
      <c r="K28" s="12">
        <f t="shared" si="2"/>
        <v>72</v>
      </c>
      <c r="L28" s="12">
        <f t="shared" si="2"/>
        <v>38</v>
      </c>
      <c r="M28" s="15">
        <f t="shared" si="1"/>
        <v>-2.0202020202020202E-3</v>
      </c>
      <c r="N28" s="15">
        <f t="shared" si="0"/>
        <v>2.7027027027027029E-2</v>
      </c>
      <c r="O28" s="15">
        <f t="shared" si="0"/>
        <v>1.7241379310344827E-2</v>
      </c>
      <c r="P28" s="15">
        <f t="shared" si="0"/>
        <v>-1.3698630136986301E-2</v>
      </c>
      <c r="Q28" s="15">
        <f t="shared" si="0"/>
        <v>-0.19148936170212766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1">
        <v>2021</v>
      </c>
      <c r="D9" s="51"/>
      <c r="E9" s="51"/>
      <c r="F9" s="51"/>
      <c r="G9" s="51"/>
      <c r="H9" s="51"/>
      <c r="I9" s="51"/>
      <c r="J9" s="27"/>
      <c r="K9" s="50">
        <v>2022</v>
      </c>
      <c r="L9" s="51"/>
      <c r="M9" s="51"/>
      <c r="N9" s="51"/>
      <c r="O9" s="51"/>
      <c r="P9" s="51"/>
      <c r="Q9" s="51"/>
      <c r="R9" s="27"/>
      <c r="S9" s="28">
        <v>2021</v>
      </c>
      <c r="T9" s="28"/>
      <c r="U9" s="28"/>
      <c r="V9" s="28"/>
      <c r="W9" s="28">
        <v>2022</v>
      </c>
      <c r="X9" s="28"/>
      <c r="Y9" s="28"/>
      <c r="Z9" s="28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0" t="s">
        <v>33</v>
      </c>
      <c r="D11" s="10" t="s">
        <v>93</v>
      </c>
      <c r="E11" s="10" t="s">
        <v>94</v>
      </c>
      <c r="F11" s="10" t="s">
        <v>95</v>
      </c>
      <c r="G11" s="10" t="s">
        <v>33</v>
      </c>
      <c r="H11" s="10" t="s">
        <v>93</v>
      </c>
      <c r="I11" s="10" t="s">
        <v>94</v>
      </c>
      <c r="J11" s="10" t="s">
        <v>95</v>
      </c>
      <c r="K11" s="10" t="s">
        <v>33</v>
      </c>
      <c r="L11" s="10" t="s">
        <v>93</v>
      </c>
      <c r="M11" s="10" t="s">
        <v>94</v>
      </c>
      <c r="N11" s="10" t="s">
        <v>95</v>
      </c>
      <c r="O11" s="10" t="s">
        <v>33</v>
      </c>
      <c r="P11" s="10" t="s">
        <v>93</v>
      </c>
      <c r="Q11" s="10" t="s">
        <v>94</v>
      </c>
      <c r="R11" s="10" t="s">
        <v>95</v>
      </c>
      <c r="S11" s="10" t="s">
        <v>33</v>
      </c>
      <c r="T11" s="10" t="s">
        <v>93</v>
      </c>
      <c r="U11" s="10" t="s">
        <v>94</v>
      </c>
      <c r="V11" s="10" t="s">
        <v>95</v>
      </c>
      <c r="W11" s="10" t="s">
        <v>33</v>
      </c>
      <c r="X11" s="10" t="s">
        <v>93</v>
      </c>
      <c r="Y11" s="10" t="s">
        <v>94</v>
      </c>
      <c r="Z11" s="10" t="s">
        <v>95</v>
      </c>
    </row>
    <row r="12" spans="2:26" ht="20.100000000000001" customHeight="1" thickBot="1" x14ac:dyDescent="0.25">
      <c r="B12" s="5" t="s">
        <v>2</v>
      </c>
      <c r="C12" s="23">
        <v>87</v>
      </c>
      <c r="D12" s="23">
        <v>47</v>
      </c>
      <c r="E12" s="23">
        <v>27</v>
      </c>
      <c r="F12" s="23">
        <v>13</v>
      </c>
      <c r="G12" s="23">
        <v>27</v>
      </c>
      <c r="H12" s="23">
        <v>22</v>
      </c>
      <c r="I12" s="23">
        <v>4</v>
      </c>
      <c r="J12" s="23">
        <v>1</v>
      </c>
      <c r="K12" s="23">
        <v>83</v>
      </c>
      <c r="L12" s="23">
        <v>45</v>
      </c>
      <c r="M12" s="23">
        <v>22</v>
      </c>
      <c r="N12" s="23">
        <v>16</v>
      </c>
      <c r="O12" s="23">
        <v>23</v>
      </c>
      <c r="P12" s="23">
        <v>15</v>
      </c>
      <c r="Q12" s="23">
        <v>6</v>
      </c>
      <c r="R12" s="23">
        <v>2</v>
      </c>
      <c r="S12" s="23">
        <f>SUM(T12:V12)</f>
        <v>114</v>
      </c>
      <c r="T12" s="23">
        <f>SUM(D12,H12)</f>
        <v>69</v>
      </c>
      <c r="U12" s="23">
        <f t="shared" ref="U12:V12" si="0">SUM(E12,I12)</f>
        <v>31</v>
      </c>
      <c r="V12" s="23">
        <f t="shared" si="0"/>
        <v>14</v>
      </c>
      <c r="W12" s="23">
        <f>SUM(X12:Z12)</f>
        <v>106</v>
      </c>
      <c r="X12" s="23">
        <f>SUM(L12,P12)</f>
        <v>60</v>
      </c>
      <c r="Y12" s="23">
        <f t="shared" ref="Y12:Z12" si="1">SUM(M12,Q12)</f>
        <v>28</v>
      </c>
      <c r="Z12" s="23">
        <f t="shared" si="1"/>
        <v>18</v>
      </c>
    </row>
    <row r="13" spans="2:26" ht="20.100000000000001" customHeight="1" thickBot="1" x14ac:dyDescent="0.25">
      <c r="B13" s="6" t="s">
        <v>3</v>
      </c>
      <c r="C13" s="23">
        <v>5</v>
      </c>
      <c r="D13" s="23">
        <v>4</v>
      </c>
      <c r="E13" s="23">
        <v>1</v>
      </c>
      <c r="F13" s="23">
        <v>0</v>
      </c>
      <c r="G13" s="23">
        <v>3</v>
      </c>
      <c r="H13" s="23">
        <v>2</v>
      </c>
      <c r="I13" s="23">
        <v>1</v>
      </c>
      <c r="J13" s="23">
        <v>0</v>
      </c>
      <c r="K13" s="23">
        <v>5</v>
      </c>
      <c r="L13" s="23">
        <v>4</v>
      </c>
      <c r="M13" s="23">
        <v>0</v>
      </c>
      <c r="N13" s="23">
        <v>1</v>
      </c>
      <c r="O13" s="23">
        <v>3</v>
      </c>
      <c r="P13" s="23">
        <v>3</v>
      </c>
      <c r="Q13" s="23">
        <v>0</v>
      </c>
      <c r="R13" s="23">
        <v>0</v>
      </c>
      <c r="S13" s="23">
        <f t="shared" ref="S13:S28" si="2">SUM(T13:V13)</f>
        <v>8</v>
      </c>
      <c r="T13" s="23">
        <f t="shared" ref="T13:T28" si="3">SUM(D13,H13)</f>
        <v>6</v>
      </c>
      <c r="U13" s="23">
        <f t="shared" ref="U13:U28" si="4">SUM(E13,I13)</f>
        <v>2</v>
      </c>
      <c r="V13" s="23">
        <f t="shared" ref="V13:V28" si="5">SUM(F13,J13)</f>
        <v>0</v>
      </c>
      <c r="W13" s="23">
        <f t="shared" ref="W13:W28" si="6">SUM(X13:Z13)</f>
        <v>8</v>
      </c>
      <c r="X13" s="23">
        <f t="shared" ref="X13:X28" si="7">SUM(L13,P13)</f>
        <v>7</v>
      </c>
      <c r="Y13" s="23">
        <f t="shared" ref="Y13:Y28" si="8">SUM(M13,Q13)</f>
        <v>0</v>
      </c>
      <c r="Z13" s="23">
        <f t="shared" ref="Z13:Z28" si="9">SUM(N13,R13)</f>
        <v>1</v>
      </c>
    </row>
    <row r="14" spans="2:26" ht="20.100000000000001" customHeight="1" thickBot="1" x14ac:dyDescent="0.25">
      <c r="B14" s="6" t="s">
        <v>4</v>
      </c>
      <c r="C14" s="23">
        <v>10</v>
      </c>
      <c r="D14" s="23">
        <v>5</v>
      </c>
      <c r="E14" s="23">
        <v>5</v>
      </c>
      <c r="F14" s="23">
        <v>0</v>
      </c>
      <c r="G14" s="23">
        <v>1</v>
      </c>
      <c r="H14" s="23">
        <v>1</v>
      </c>
      <c r="I14" s="23">
        <v>0</v>
      </c>
      <c r="J14" s="23">
        <v>0</v>
      </c>
      <c r="K14" s="23">
        <v>11</v>
      </c>
      <c r="L14" s="23">
        <v>7</v>
      </c>
      <c r="M14" s="23">
        <v>3</v>
      </c>
      <c r="N14" s="23">
        <v>1</v>
      </c>
      <c r="O14" s="23">
        <v>2</v>
      </c>
      <c r="P14" s="23">
        <v>1</v>
      </c>
      <c r="Q14" s="23">
        <v>1</v>
      </c>
      <c r="R14" s="23">
        <v>0</v>
      </c>
      <c r="S14" s="23">
        <f t="shared" si="2"/>
        <v>11</v>
      </c>
      <c r="T14" s="23">
        <f t="shared" si="3"/>
        <v>6</v>
      </c>
      <c r="U14" s="23">
        <f t="shared" si="4"/>
        <v>5</v>
      </c>
      <c r="V14" s="23">
        <f t="shared" si="5"/>
        <v>0</v>
      </c>
      <c r="W14" s="23">
        <f t="shared" si="6"/>
        <v>13</v>
      </c>
      <c r="X14" s="23">
        <f t="shared" si="7"/>
        <v>8</v>
      </c>
      <c r="Y14" s="23">
        <f t="shared" si="8"/>
        <v>4</v>
      </c>
      <c r="Z14" s="23">
        <f t="shared" si="9"/>
        <v>1</v>
      </c>
    </row>
    <row r="15" spans="2:26" ht="20.100000000000001" customHeight="1" thickBot="1" x14ac:dyDescent="0.25">
      <c r="B15" s="6" t="s">
        <v>5</v>
      </c>
      <c r="C15" s="23">
        <v>4</v>
      </c>
      <c r="D15" s="23">
        <v>2</v>
      </c>
      <c r="E15" s="23">
        <v>2</v>
      </c>
      <c r="F15" s="23">
        <v>0</v>
      </c>
      <c r="G15" s="23">
        <v>1</v>
      </c>
      <c r="H15" s="23">
        <v>1</v>
      </c>
      <c r="I15" s="23">
        <v>0</v>
      </c>
      <c r="J15" s="23">
        <v>0</v>
      </c>
      <c r="K15" s="23">
        <v>1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 t="shared" si="2"/>
        <v>5</v>
      </c>
      <c r="T15" s="23">
        <f t="shared" si="3"/>
        <v>3</v>
      </c>
      <c r="U15" s="23">
        <f t="shared" si="4"/>
        <v>2</v>
      </c>
      <c r="V15" s="23">
        <f t="shared" si="5"/>
        <v>0</v>
      </c>
      <c r="W15" s="23">
        <f t="shared" si="6"/>
        <v>1</v>
      </c>
      <c r="X15" s="23">
        <f t="shared" si="7"/>
        <v>1</v>
      </c>
      <c r="Y15" s="23">
        <f t="shared" si="8"/>
        <v>0</v>
      </c>
      <c r="Z15" s="23">
        <f t="shared" si="9"/>
        <v>0</v>
      </c>
    </row>
    <row r="16" spans="2:26" ht="20.100000000000001" customHeight="1" thickBot="1" x14ac:dyDescent="0.25">
      <c r="B16" s="6" t="s">
        <v>6</v>
      </c>
      <c r="C16" s="23">
        <v>8</v>
      </c>
      <c r="D16" s="23">
        <v>5</v>
      </c>
      <c r="E16" s="23">
        <v>3</v>
      </c>
      <c r="F16" s="23">
        <v>0</v>
      </c>
      <c r="G16" s="23">
        <v>5</v>
      </c>
      <c r="H16" s="23">
        <v>5</v>
      </c>
      <c r="I16" s="23">
        <v>0</v>
      </c>
      <c r="J16" s="23">
        <v>0</v>
      </c>
      <c r="K16" s="23">
        <v>10</v>
      </c>
      <c r="L16" s="23">
        <v>2</v>
      </c>
      <c r="M16" s="23">
        <v>3</v>
      </c>
      <c r="N16" s="23">
        <v>5</v>
      </c>
      <c r="O16" s="23">
        <v>1</v>
      </c>
      <c r="P16" s="23">
        <v>1</v>
      </c>
      <c r="Q16" s="23">
        <v>0</v>
      </c>
      <c r="R16" s="23">
        <v>0</v>
      </c>
      <c r="S16" s="23">
        <f t="shared" si="2"/>
        <v>13</v>
      </c>
      <c r="T16" s="23">
        <f t="shared" si="3"/>
        <v>10</v>
      </c>
      <c r="U16" s="23">
        <f t="shared" si="4"/>
        <v>3</v>
      </c>
      <c r="V16" s="23">
        <f t="shared" si="5"/>
        <v>0</v>
      </c>
      <c r="W16" s="23">
        <f t="shared" si="6"/>
        <v>11</v>
      </c>
      <c r="X16" s="23">
        <f t="shared" si="7"/>
        <v>3</v>
      </c>
      <c r="Y16" s="23">
        <f t="shared" si="8"/>
        <v>3</v>
      </c>
      <c r="Z16" s="23">
        <f t="shared" si="9"/>
        <v>5</v>
      </c>
    </row>
    <row r="17" spans="2:26" ht="20.100000000000001" customHeight="1" thickBot="1" x14ac:dyDescent="0.25">
      <c r="B17" s="6" t="s">
        <v>7</v>
      </c>
      <c r="C17" s="23">
        <v>2</v>
      </c>
      <c r="D17" s="23">
        <v>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2</v>
      </c>
      <c r="L17" s="23">
        <v>1</v>
      </c>
      <c r="M17" s="23">
        <v>0</v>
      </c>
      <c r="N17" s="23">
        <v>1</v>
      </c>
      <c r="O17" s="23">
        <v>0</v>
      </c>
      <c r="P17" s="23">
        <v>0</v>
      </c>
      <c r="Q17" s="23">
        <v>0</v>
      </c>
      <c r="R17" s="23">
        <v>0</v>
      </c>
      <c r="S17" s="23">
        <f t="shared" si="2"/>
        <v>2</v>
      </c>
      <c r="T17" s="23">
        <f t="shared" si="3"/>
        <v>2</v>
      </c>
      <c r="U17" s="23">
        <f t="shared" si="4"/>
        <v>0</v>
      </c>
      <c r="V17" s="23">
        <f t="shared" si="5"/>
        <v>0</v>
      </c>
      <c r="W17" s="23">
        <f t="shared" si="6"/>
        <v>2</v>
      </c>
      <c r="X17" s="23">
        <f t="shared" si="7"/>
        <v>1</v>
      </c>
      <c r="Y17" s="23">
        <f t="shared" si="8"/>
        <v>0</v>
      </c>
      <c r="Z17" s="23">
        <f t="shared" si="9"/>
        <v>1</v>
      </c>
    </row>
    <row r="18" spans="2:26" ht="20.100000000000001" customHeight="1" thickBot="1" x14ac:dyDescent="0.25">
      <c r="B18" s="6" t="s">
        <v>8</v>
      </c>
      <c r="C18" s="23">
        <v>11</v>
      </c>
      <c r="D18" s="23">
        <v>8</v>
      </c>
      <c r="E18" s="23">
        <v>2</v>
      </c>
      <c r="F18" s="23">
        <v>1</v>
      </c>
      <c r="G18" s="23">
        <v>5</v>
      </c>
      <c r="H18" s="23">
        <v>5</v>
      </c>
      <c r="I18" s="23">
        <v>0</v>
      </c>
      <c r="J18" s="23">
        <v>0</v>
      </c>
      <c r="K18" s="23">
        <v>11</v>
      </c>
      <c r="L18" s="23">
        <v>7</v>
      </c>
      <c r="M18" s="23">
        <v>3</v>
      </c>
      <c r="N18" s="23">
        <v>1</v>
      </c>
      <c r="O18" s="23">
        <v>1</v>
      </c>
      <c r="P18" s="23">
        <v>1</v>
      </c>
      <c r="Q18" s="23">
        <v>0</v>
      </c>
      <c r="R18" s="23">
        <v>0</v>
      </c>
      <c r="S18" s="23">
        <f t="shared" si="2"/>
        <v>16</v>
      </c>
      <c r="T18" s="23">
        <f t="shared" si="3"/>
        <v>13</v>
      </c>
      <c r="U18" s="23">
        <f t="shared" si="4"/>
        <v>2</v>
      </c>
      <c r="V18" s="23">
        <f t="shared" si="5"/>
        <v>1</v>
      </c>
      <c r="W18" s="23">
        <f t="shared" si="6"/>
        <v>12</v>
      </c>
      <c r="X18" s="23">
        <f t="shared" si="7"/>
        <v>8</v>
      </c>
      <c r="Y18" s="23">
        <f t="shared" si="8"/>
        <v>3</v>
      </c>
      <c r="Z18" s="23">
        <f t="shared" si="9"/>
        <v>1</v>
      </c>
    </row>
    <row r="19" spans="2:26" ht="20.100000000000001" customHeight="1" thickBot="1" x14ac:dyDescent="0.25">
      <c r="B19" s="6" t="s">
        <v>9</v>
      </c>
      <c r="C19" s="23">
        <v>8</v>
      </c>
      <c r="D19" s="23">
        <v>5</v>
      </c>
      <c r="E19" s="23">
        <v>3</v>
      </c>
      <c r="F19" s="23">
        <v>0</v>
      </c>
      <c r="G19" s="23">
        <v>2</v>
      </c>
      <c r="H19" s="23">
        <v>0</v>
      </c>
      <c r="I19" s="23">
        <v>2</v>
      </c>
      <c r="J19" s="23">
        <v>0</v>
      </c>
      <c r="K19" s="23">
        <v>10</v>
      </c>
      <c r="L19" s="23">
        <v>5</v>
      </c>
      <c r="M19" s="23">
        <v>0</v>
      </c>
      <c r="N19" s="23">
        <v>5</v>
      </c>
      <c r="O19" s="23">
        <v>1</v>
      </c>
      <c r="P19" s="23">
        <v>0</v>
      </c>
      <c r="Q19" s="23">
        <v>1</v>
      </c>
      <c r="R19" s="23">
        <v>0</v>
      </c>
      <c r="S19" s="23">
        <f t="shared" si="2"/>
        <v>10</v>
      </c>
      <c r="T19" s="23">
        <f t="shared" si="3"/>
        <v>5</v>
      </c>
      <c r="U19" s="23">
        <f t="shared" si="4"/>
        <v>5</v>
      </c>
      <c r="V19" s="23">
        <f t="shared" si="5"/>
        <v>0</v>
      </c>
      <c r="W19" s="23">
        <f t="shared" si="6"/>
        <v>11</v>
      </c>
      <c r="X19" s="23">
        <f t="shared" si="7"/>
        <v>5</v>
      </c>
      <c r="Y19" s="23">
        <f t="shared" si="8"/>
        <v>1</v>
      </c>
      <c r="Z19" s="23">
        <f t="shared" si="9"/>
        <v>5</v>
      </c>
    </row>
    <row r="20" spans="2:26" ht="20.100000000000001" customHeight="1" thickBot="1" x14ac:dyDescent="0.25">
      <c r="B20" s="6" t="s">
        <v>10</v>
      </c>
      <c r="C20" s="23">
        <v>68</v>
      </c>
      <c r="D20" s="23">
        <v>39</v>
      </c>
      <c r="E20" s="23">
        <v>8</v>
      </c>
      <c r="F20" s="23">
        <v>21</v>
      </c>
      <c r="G20" s="23">
        <v>21</v>
      </c>
      <c r="H20" s="23">
        <v>18</v>
      </c>
      <c r="I20" s="23">
        <v>3</v>
      </c>
      <c r="J20" s="23">
        <v>0</v>
      </c>
      <c r="K20" s="23">
        <v>87</v>
      </c>
      <c r="L20" s="23">
        <v>43</v>
      </c>
      <c r="M20" s="23">
        <v>10</v>
      </c>
      <c r="N20" s="23">
        <v>34</v>
      </c>
      <c r="O20" s="23">
        <v>29</v>
      </c>
      <c r="P20" s="23">
        <v>25</v>
      </c>
      <c r="Q20" s="23">
        <v>4</v>
      </c>
      <c r="R20" s="23">
        <v>0</v>
      </c>
      <c r="S20" s="23">
        <f t="shared" si="2"/>
        <v>89</v>
      </c>
      <c r="T20" s="23">
        <f t="shared" si="3"/>
        <v>57</v>
      </c>
      <c r="U20" s="23">
        <f t="shared" si="4"/>
        <v>11</v>
      </c>
      <c r="V20" s="23">
        <f t="shared" si="5"/>
        <v>21</v>
      </c>
      <c r="W20" s="23">
        <f t="shared" si="6"/>
        <v>116</v>
      </c>
      <c r="X20" s="23">
        <f t="shared" si="7"/>
        <v>68</v>
      </c>
      <c r="Y20" s="23">
        <f t="shared" si="8"/>
        <v>14</v>
      </c>
      <c r="Z20" s="23">
        <f t="shared" si="9"/>
        <v>34</v>
      </c>
    </row>
    <row r="21" spans="2:26" ht="20.100000000000001" customHeight="1" thickBot="1" x14ac:dyDescent="0.25">
      <c r="B21" s="6" t="s">
        <v>11</v>
      </c>
      <c r="C21" s="23">
        <v>80</v>
      </c>
      <c r="D21" s="23">
        <v>38</v>
      </c>
      <c r="E21" s="23">
        <v>29</v>
      </c>
      <c r="F21" s="23">
        <v>13</v>
      </c>
      <c r="G21" s="23">
        <v>28</v>
      </c>
      <c r="H21" s="23">
        <v>19</v>
      </c>
      <c r="I21" s="23">
        <v>9</v>
      </c>
      <c r="J21" s="23">
        <v>0</v>
      </c>
      <c r="K21" s="23">
        <v>56</v>
      </c>
      <c r="L21" s="23">
        <v>33</v>
      </c>
      <c r="M21" s="23">
        <v>9</v>
      </c>
      <c r="N21" s="23">
        <v>14</v>
      </c>
      <c r="O21" s="23">
        <v>15</v>
      </c>
      <c r="P21" s="23">
        <v>9</v>
      </c>
      <c r="Q21" s="23">
        <v>5</v>
      </c>
      <c r="R21" s="23">
        <v>1</v>
      </c>
      <c r="S21" s="23">
        <f t="shared" si="2"/>
        <v>108</v>
      </c>
      <c r="T21" s="23">
        <f t="shared" si="3"/>
        <v>57</v>
      </c>
      <c r="U21" s="23">
        <f t="shared" si="4"/>
        <v>38</v>
      </c>
      <c r="V21" s="23">
        <f t="shared" si="5"/>
        <v>13</v>
      </c>
      <c r="W21" s="23">
        <f t="shared" si="6"/>
        <v>71</v>
      </c>
      <c r="X21" s="23">
        <f t="shared" si="7"/>
        <v>42</v>
      </c>
      <c r="Y21" s="23">
        <f t="shared" si="8"/>
        <v>14</v>
      </c>
      <c r="Z21" s="23">
        <f t="shared" si="9"/>
        <v>15</v>
      </c>
    </row>
    <row r="22" spans="2:26" ht="20.100000000000001" customHeight="1" thickBot="1" x14ac:dyDescent="0.25">
      <c r="B22" s="6" t="s">
        <v>12</v>
      </c>
      <c r="C22" s="23">
        <v>5</v>
      </c>
      <c r="D22" s="23">
        <v>4</v>
      </c>
      <c r="E22" s="23">
        <v>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4</v>
      </c>
      <c r="L22" s="23">
        <v>3</v>
      </c>
      <c r="M22" s="23">
        <v>0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f t="shared" si="2"/>
        <v>5</v>
      </c>
      <c r="T22" s="23">
        <f t="shared" si="3"/>
        <v>4</v>
      </c>
      <c r="U22" s="23">
        <f t="shared" si="4"/>
        <v>1</v>
      </c>
      <c r="V22" s="23">
        <f t="shared" si="5"/>
        <v>0</v>
      </c>
      <c r="W22" s="23">
        <f t="shared" si="6"/>
        <v>4</v>
      </c>
      <c r="X22" s="23">
        <f t="shared" si="7"/>
        <v>3</v>
      </c>
      <c r="Y22" s="23">
        <f t="shared" si="8"/>
        <v>0</v>
      </c>
      <c r="Z22" s="23">
        <f t="shared" si="9"/>
        <v>1</v>
      </c>
    </row>
    <row r="23" spans="2:26" ht="20.100000000000001" customHeight="1" thickBot="1" x14ac:dyDescent="0.25">
      <c r="B23" s="6" t="s">
        <v>13</v>
      </c>
      <c r="C23" s="23">
        <v>13</v>
      </c>
      <c r="D23" s="23">
        <v>10</v>
      </c>
      <c r="E23" s="23">
        <v>1</v>
      </c>
      <c r="F23" s="23">
        <v>2</v>
      </c>
      <c r="G23" s="23">
        <v>2</v>
      </c>
      <c r="H23" s="23">
        <v>2</v>
      </c>
      <c r="I23" s="23">
        <v>0</v>
      </c>
      <c r="J23" s="23">
        <v>0</v>
      </c>
      <c r="K23" s="23">
        <v>8</v>
      </c>
      <c r="L23" s="23">
        <v>5</v>
      </c>
      <c r="M23" s="23">
        <v>2</v>
      </c>
      <c r="N23" s="23">
        <v>1</v>
      </c>
      <c r="O23" s="23">
        <v>3</v>
      </c>
      <c r="P23" s="23">
        <v>3</v>
      </c>
      <c r="Q23" s="23">
        <v>0</v>
      </c>
      <c r="R23" s="23">
        <v>0</v>
      </c>
      <c r="S23" s="23">
        <f t="shared" si="2"/>
        <v>15</v>
      </c>
      <c r="T23" s="23">
        <f t="shared" si="3"/>
        <v>12</v>
      </c>
      <c r="U23" s="23">
        <f t="shared" si="4"/>
        <v>1</v>
      </c>
      <c r="V23" s="23">
        <f t="shared" si="5"/>
        <v>2</v>
      </c>
      <c r="W23" s="23">
        <f t="shared" si="6"/>
        <v>11</v>
      </c>
      <c r="X23" s="23">
        <f t="shared" si="7"/>
        <v>8</v>
      </c>
      <c r="Y23" s="23">
        <f t="shared" si="8"/>
        <v>2</v>
      </c>
      <c r="Z23" s="23">
        <f t="shared" si="9"/>
        <v>1</v>
      </c>
    </row>
    <row r="24" spans="2:26" ht="20.100000000000001" customHeight="1" thickBot="1" x14ac:dyDescent="0.25">
      <c r="B24" s="6" t="s">
        <v>14</v>
      </c>
      <c r="C24" s="23">
        <v>38</v>
      </c>
      <c r="D24" s="23">
        <v>23</v>
      </c>
      <c r="E24" s="23">
        <v>5</v>
      </c>
      <c r="F24" s="23">
        <v>10</v>
      </c>
      <c r="G24" s="23">
        <v>14</v>
      </c>
      <c r="H24" s="23">
        <v>11</v>
      </c>
      <c r="I24" s="23">
        <v>3</v>
      </c>
      <c r="J24" s="23">
        <v>0</v>
      </c>
      <c r="K24" s="23">
        <v>44</v>
      </c>
      <c r="L24" s="23">
        <v>34</v>
      </c>
      <c r="M24" s="23">
        <v>6</v>
      </c>
      <c r="N24" s="23">
        <v>4</v>
      </c>
      <c r="O24" s="23">
        <v>18</v>
      </c>
      <c r="P24" s="23">
        <v>16</v>
      </c>
      <c r="Q24" s="23">
        <v>2</v>
      </c>
      <c r="R24" s="23">
        <v>0</v>
      </c>
      <c r="S24" s="23">
        <f t="shared" si="2"/>
        <v>52</v>
      </c>
      <c r="T24" s="23">
        <f t="shared" si="3"/>
        <v>34</v>
      </c>
      <c r="U24" s="23">
        <f t="shared" si="4"/>
        <v>8</v>
      </c>
      <c r="V24" s="23">
        <f t="shared" si="5"/>
        <v>10</v>
      </c>
      <c r="W24" s="23">
        <f t="shared" si="6"/>
        <v>62</v>
      </c>
      <c r="X24" s="23">
        <f t="shared" si="7"/>
        <v>50</v>
      </c>
      <c r="Y24" s="23">
        <f t="shared" si="8"/>
        <v>8</v>
      </c>
      <c r="Z24" s="23">
        <f t="shared" si="9"/>
        <v>4</v>
      </c>
    </row>
    <row r="25" spans="2:26" ht="20.100000000000001" customHeight="1" thickBot="1" x14ac:dyDescent="0.25">
      <c r="B25" s="6" t="s">
        <v>15</v>
      </c>
      <c r="C25" s="23">
        <v>7</v>
      </c>
      <c r="D25" s="23">
        <v>7</v>
      </c>
      <c r="E25" s="23">
        <v>0</v>
      </c>
      <c r="F25" s="23">
        <v>0</v>
      </c>
      <c r="G25" s="23">
        <v>2</v>
      </c>
      <c r="H25" s="23">
        <v>2</v>
      </c>
      <c r="I25" s="23">
        <v>0</v>
      </c>
      <c r="J25" s="23">
        <v>0</v>
      </c>
      <c r="K25" s="23">
        <v>13</v>
      </c>
      <c r="L25" s="23">
        <v>10</v>
      </c>
      <c r="M25" s="23">
        <v>0</v>
      </c>
      <c r="N25" s="23">
        <v>3</v>
      </c>
      <c r="O25" s="23">
        <v>2</v>
      </c>
      <c r="P25" s="23">
        <v>2</v>
      </c>
      <c r="Q25" s="23">
        <v>0</v>
      </c>
      <c r="R25" s="23">
        <v>0</v>
      </c>
      <c r="S25" s="23">
        <f t="shared" si="2"/>
        <v>9</v>
      </c>
      <c r="T25" s="23">
        <f t="shared" si="3"/>
        <v>9</v>
      </c>
      <c r="U25" s="23">
        <f t="shared" si="4"/>
        <v>0</v>
      </c>
      <c r="V25" s="23">
        <f t="shared" si="5"/>
        <v>0</v>
      </c>
      <c r="W25" s="23">
        <f t="shared" si="6"/>
        <v>15</v>
      </c>
      <c r="X25" s="23">
        <f t="shared" si="7"/>
        <v>12</v>
      </c>
      <c r="Y25" s="23">
        <f t="shared" si="8"/>
        <v>0</v>
      </c>
      <c r="Z25" s="23">
        <f t="shared" si="9"/>
        <v>3</v>
      </c>
    </row>
    <row r="26" spans="2:26" ht="20.100000000000001" customHeight="1" thickBot="1" x14ac:dyDescent="0.25">
      <c r="B26" s="6" t="s">
        <v>16</v>
      </c>
      <c r="C26" s="23">
        <v>9</v>
      </c>
      <c r="D26" s="23">
        <v>8</v>
      </c>
      <c r="E26" s="23">
        <v>1</v>
      </c>
      <c r="F26" s="23">
        <v>0</v>
      </c>
      <c r="G26" s="23">
        <v>2</v>
      </c>
      <c r="H26" s="23">
        <v>2</v>
      </c>
      <c r="I26" s="23">
        <v>0</v>
      </c>
      <c r="J26" s="23">
        <v>0</v>
      </c>
      <c r="K26" s="23">
        <v>5</v>
      </c>
      <c r="L26" s="23">
        <v>4</v>
      </c>
      <c r="M26" s="23">
        <v>1</v>
      </c>
      <c r="N26" s="23">
        <v>0</v>
      </c>
      <c r="O26" s="23">
        <v>3</v>
      </c>
      <c r="P26" s="23">
        <v>3</v>
      </c>
      <c r="Q26" s="23">
        <v>0</v>
      </c>
      <c r="R26" s="23">
        <v>0</v>
      </c>
      <c r="S26" s="23">
        <f t="shared" si="2"/>
        <v>11</v>
      </c>
      <c r="T26" s="23">
        <f t="shared" si="3"/>
        <v>10</v>
      </c>
      <c r="U26" s="23">
        <f t="shared" si="4"/>
        <v>1</v>
      </c>
      <c r="V26" s="23">
        <f t="shared" si="5"/>
        <v>0</v>
      </c>
      <c r="W26" s="23">
        <f t="shared" si="6"/>
        <v>8</v>
      </c>
      <c r="X26" s="23">
        <f t="shared" si="7"/>
        <v>7</v>
      </c>
      <c r="Y26" s="23">
        <f t="shared" si="8"/>
        <v>1</v>
      </c>
      <c r="Z26" s="23">
        <f t="shared" si="9"/>
        <v>0</v>
      </c>
    </row>
    <row r="27" spans="2:26" ht="20.100000000000001" customHeight="1" thickBot="1" x14ac:dyDescent="0.25">
      <c r="B27" s="7" t="s">
        <v>17</v>
      </c>
      <c r="C27" s="23">
        <v>18</v>
      </c>
      <c r="D27" s="23">
        <v>14</v>
      </c>
      <c r="E27" s="23">
        <v>3</v>
      </c>
      <c r="F27" s="23">
        <v>1</v>
      </c>
      <c r="G27" s="23">
        <v>4</v>
      </c>
      <c r="H27" s="23">
        <v>4</v>
      </c>
      <c r="I27" s="23">
        <v>0</v>
      </c>
      <c r="J27" s="23">
        <v>0</v>
      </c>
      <c r="K27" s="23">
        <v>24</v>
      </c>
      <c r="L27" s="23">
        <v>17</v>
      </c>
      <c r="M27" s="23">
        <v>6</v>
      </c>
      <c r="N27" s="23">
        <v>1</v>
      </c>
      <c r="O27" s="23">
        <v>2</v>
      </c>
      <c r="P27" s="23">
        <v>2</v>
      </c>
      <c r="Q27" s="23">
        <v>0</v>
      </c>
      <c r="R27" s="23">
        <v>0</v>
      </c>
      <c r="S27" s="23">
        <f t="shared" si="2"/>
        <v>22</v>
      </c>
      <c r="T27" s="23">
        <f t="shared" si="3"/>
        <v>18</v>
      </c>
      <c r="U27" s="23">
        <f t="shared" si="4"/>
        <v>3</v>
      </c>
      <c r="V27" s="23">
        <f t="shared" si="5"/>
        <v>1</v>
      </c>
      <c r="W27" s="23">
        <f t="shared" si="6"/>
        <v>26</v>
      </c>
      <c r="X27" s="23">
        <f t="shared" si="7"/>
        <v>19</v>
      </c>
      <c r="Y27" s="23">
        <f t="shared" si="8"/>
        <v>6</v>
      </c>
      <c r="Z27" s="23">
        <f t="shared" si="9"/>
        <v>1</v>
      </c>
    </row>
    <row r="28" spans="2:26" ht="20.100000000000001" customHeight="1" thickBot="1" x14ac:dyDescent="0.25">
      <c r="B28" s="8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2</v>
      </c>
      <c r="L28" s="23">
        <v>2</v>
      </c>
      <c r="M28" s="23">
        <v>0</v>
      </c>
      <c r="N28" s="23">
        <v>0</v>
      </c>
      <c r="O28" s="23">
        <v>1</v>
      </c>
      <c r="P28" s="23">
        <v>1</v>
      </c>
      <c r="Q28" s="23">
        <v>0</v>
      </c>
      <c r="R28" s="23">
        <v>0</v>
      </c>
      <c r="S28" s="23">
        <f t="shared" si="2"/>
        <v>0</v>
      </c>
      <c r="T28" s="23">
        <f t="shared" si="3"/>
        <v>0</v>
      </c>
      <c r="U28" s="23">
        <f t="shared" si="4"/>
        <v>0</v>
      </c>
      <c r="V28" s="23">
        <f t="shared" si="5"/>
        <v>0</v>
      </c>
      <c r="W28" s="23">
        <f t="shared" si="6"/>
        <v>3</v>
      </c>
      <c r="X28" s="23">
        <f t="shared" si="7"/>
        <v>3</v>
      </c>
      <c r="Y28" s="23">
        <f t="shared" si="8"/>
        <v>0</v>
      </c>
      <c r="Z28" s="23">
        <f t="shared" si="9"/>
        <v>0</v>
      </c>
    </row>
    <row r="29" spans="2:26" ht="20.100000000000001" customHeight="1" thickBot="1" x14ac:dyDescent="0.25">
      <c r="B29" s="9" t="s">
        <v>33</v>
      </c>
      <c r="C29" s="12">
        <f>SUM(C12:C28)</f>
        <v>373</v>
      </c>
      <c r="D29" s="12">
        <f t="shared" ref="D29:R29" si="10">SUM(D12:D28)</f>
        <v>221</v>
      </c>
      <c r="E29" s="12">
        <f t="shared" si="10"/>
        <v>91</v>
      </c>
      <c r="F29" s="12">
        <f t="shared" si="10"/>
        <v>61</v>
      </c>
      <c r="G29" s="12">
        <f t="shared" si="10"/>
        <v>117</v>
      </c>
      <c r="H29" s="12">
        <f t="shared" si="10"/>
        <v>94</v>
      </c>
      <c r="I29" s="12">
        <f t="shared" si="10"/>
        <v>22</v>
      </c>
      <c r="J29" s="12">
        <f t="shared" si="10"/>
        <v>1</v>
      </c>
      <c r="K29" s="12">
        <f t="shared" si="10"/>
        <v>376</v>
      </c>
      <c r="L29" s="12">
        <f t="shared" si="10"/>
        <v>223</v>
      </c>
      <c r="M29" s="12">
        <f t="shared" si="10"/>
        <v>65</v>
      </c>
      <c r="N29" s="12">
        <f t="shared" si="10"/>
        <v>88</v>
      </c>
      <c r="O29" s="12">
        <f t="shared" si="10"/>
        <v>104</v>
      </c>
      <c r="P29" s="12">
        <f t="shared" si="10"/>
        <v>82</v>
      </c>
      <c r="Q29" s="12">
        <f t="shared" si="10"/>
        <v>19</v>
      </c>
      <c r="R29" s="12">
        <f t="shared" si="10"/>
        <v>3</v>
      </c>
      <c r="S29" s="12">
        <f>SUM(S12:S28)</f>
        <v>490</v>
      </c>
      <c r="T29" s="12">
        <f t="shared" ref="T29:Z29" si="11">SUM(T12:T28)</f>
        <v>315</v>
      </c>
      <c r="U29" s="12">
        <f t="shared" si="11"/>
        <v>113</v>
      </c>
      <c r="V29" s="12">
        <f t="shared" si="11"/>
        <v>62</v>
      </c>
      <c r="W29" s="12">
        <f t="shared" si="11"/>
        <v>480</v>
      </c>
      <c r="X29" s="12">
        <f t="shared" si="11"/>
        <v>305</v>
      </c>
      <c r="Y29" s="12">
        <f t="shared" si="11"/>
        <v>84</v>
      </c>
      <c r="Z29" s="12">
        <f t="shared" si="11"/>
        <v>91</v>
      </c>
    </row>
    <row r="30" spans="2:26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3" spans="2:14" ht="44.25" customHeight="1" thickBot="1" x14ac:dyDescent="0.25">
      <c r="B33" s="18"/>
      <c r="C33" s="28" t="s">
        <v>120</v>
      </c>
      <c r="D33" s="28"/>
      <c r="E33" s="28"/>
      <c r="F33" s="28"/>
      <c r="G33" s="28" t="s">
        <v>120</v>
      </c>
      <c r="H33" s="28"/>
      <c r="I33" s="28"/>
      <c r="J33" s="28"/>
      <c r="K33" s="28" t="s">
        <v>120</v>
      </c>
      <c r="L33" s="28"/>
      <c r="M33" s="28"/>
      <c r="N33" s="28"/>
    </row>
    <row r="34" spans="2:14" ht="44.25" customHeight="1" thickBot="1" x14ac:dyDescent="0.25">
      <c r="B34" s="18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18"/>
      <c r="C35" s="10" t="s">
        <v>33</v>
      </c>
      <c r="D35" s="10" t="s">
        <v>93</v>
      </c>
      <c r="E35" s="10" t="s">
        <v>94</v>
      </c>
      <c r="F35" s="10" t="s">
        <v>95</v>
      </c>
      <c r="G35" s="10" t="s">
        <v>33</v>
      </c>
      <c r="H35" s="10" t="s">
        <v>93</v>
      </c>
      <c r="I35" s="10" t="s">
        <v>94</v>
      </c>
      <c r="J35" s="10" t="s">
        <v>95</v>
      </c>
      <c r="K35" s="10" t="s">
        <v>33</v>
      </c>
      <c r="L35" s="10" t="s">
        <v>93</v>
      </c>
      <c r="M35" s="10" t="s">
        <v>94</v>
      </c>
      <c r="N35" s="10" t="s">
        <v>95</v>
      </c>
    </row>
    <row r="36" spans="2:14" ht="20.100000000000001" customHeight="1" thickBot="1" x14ac:dyDescent="0.25">
      <c r="B36" s="5" t="s">
        <v>2</v>
      </c>
      <c r="C36" s="14">
        <f t="shared" ref="C36:J36" si="12">IF(C12=0,"-",IF(K12=0,"-",(K12-C12)/C12))</f>
        <v>-4.5977011494252873E-2</v>
      </c>
      <c r="D36" s="14">
        <f t="shared" si="12"/>
        <v>-4.2553191489361701E-2</v>
      </c>
      <c r="E36" s="14">
        <f t="shared" si="12"/>
        <v>-0.18518518518518517</v>
      </c>
      <c r="F36" s="14">
        <f t="shared" si="12"/>
        <v>0.23076923076923078</v>
      </c>
      <c r="G36" s="14">
        <f t="shared" si="12"/>
        <v>-0.14814814814814814</v>
      </c>
      <c r="H36" s="14">
        <f t="shared" si="12"/>
        <v>-0.31818181818181818</v>
      </c>
      <c r="I36" s="14">
        <f t="shared" si="12"/>
        <v>0.5</v>
      </c>
      <c r="J36" s="14">
        <f t="shared" si="12"/>
        <v>1</v>
      </c>
      <c r="K36" s="14">
        <f>IF(S12=0,"-",IF(W12=0,"-",(W12-S12)/S12))</f>
        <v>-7.0175438596491224E-2</v>
      </c>
      <c r="L36" s="14">
        <f>IF(T12=0,"-",IF(X12=0,"-",(X12-T12)/T12))</f>
        <v>-0.13043478260869565</v>
      </c>
      <c r="M36" s="14">
        <f>IF(U12=0,"-",IF(Y12=0,"-",(Y12-U12)/U12))</f>
        <v>-9.6774193548387094E-2</v>
      </c>
      <c r="N36" s="14">
        <f>IF(V12=0,"-",IF(Z12=0,"-",(Z12-V12)/V12))</f>
        <v>0.2857142857142857</v>
      </c>
    </row>
    <row r="37" spans="2:14" ht="20.100000000000001" customHeight="1" thickBot="1" x14ac:dyDescent="0.25">
      <c r="B37" s="6" t="s">
        <v>3</v>
      </c>
      <c r="C37" s="14">
        <f t="shared" ref="C37:J37" si="13">IF(C13=0,"-",IF(K13=0,"-",(K13-C13)/C13))</f>
        <v>0</v>
      </c>
      <c r="D37" s="14">
        <f t="shared" si="13"/>
        <v>0</v>
      </c>
      <c r="E37" s="14" t="str">
        <f t="shared" si="13"/>
        <v>-</v>
      </c>
      <c r="F37" s="14" t="str">
        <f t="shared" si="13"/>
        <v>-</v>
      </c>
      <c r="G37" s="14">
        <f t="shared" si="13"/>
        <v>0</v>
      </c>
      <c r="H37" s="14">
        <f t="shared" si="13"/>
        <v>0.5</v>
      </c>
      <c r="I37" s="14" t="str">
        <f t="shared" si="13"/>
        <v>-</v>
      </c>
      <c r="J37" s="14" t="str">
        <f t="shared" si="13"/>
        <v>-</v>
      </c>
      <c r="K37" s="14">
        <f t="shared" ref="K37:N37" si="14">IF(S13=0,"-",IF(W13=0,"-",(W13-S13)/S13))</f>
        <v>0</v>
      </c>
      <c r="L37" s="14">
        <f t="shared" si="14"/>
        <v>0.16666666666666666</v>
      </c>
      <c r="M37" s="14" t="str">
        <f t="shared" si="14"/>
        <v>-</v>
      </c>
      <c r="N37" s="14" t="str">
        <f t="shared" si="14"/>
        <v>-</v>
      </c>
    </row>
    <row r="38" spans="2:14" ht="20.100000000000001" customHeight="1" thickBot="1" x14ac:dyDescent="0.25">
      <c r="B38" s="6" t="s">
        <v>4</v>
      </c>
      <c r="C38" s="14">
        <f t="shared" ref="C38:J38" si="15">IF(C14=0,"-",IF(K14=0,"-",(K14-C14)/C14))</f>
        <v>0.1</v>
      </c>
      <c r="D38" s="14">
        <f t="shared" si="15"/>
        <v>0.4</v>
      </c>
      <c r="E38" s="14">
        <f t="shared" si="15"/>
        <v>-0.4</v>
      </c>
      <c r="F38" s="14" t="str">
        <f t="shared" si="15"/>
        <v>-</v>
      </c>
      <c r="G38" s="14">
        <f t="shared" si="15"/>
        <v>1</v>
      </c>
      <c r="H38" s="14">
        <f t="shared" si="15"/>
        <v>0</v>
      </c>
      <c r="I38" s="14" t="str">
        <f t="shared" si="15"/>
        <v>-</v>
      </c>
      <c r="J38" s="14" t="str">
        <f t="shared" si="15"/>
        <v>-</v>
      </c>
      <c r="K38" s="14">
        <f t="shared" ref="K38:N38" si="16">IF(S14=0,"-",IF(W14=0,"-",(W14-S14)/S14))</f>
        <v>0.18181818181818182</v>
      </c>
      <c r="L38" s="14">
        <f t="shared" si="16"/>
        <v>0.33333333333333331</v>
      </c>
      <c r="M38" s="14">
        <f t="shared" si="16"/>
        <v>-0.2</v>
      </c>
      <c r="N38" s="14" t="str">
        <f t="shared" si="16"/>
        <v>-</v>
      </c>
    </row>
    <row r="39" spans="2:14" ht="20.100000000000001" customHeight="1" thickBot="1" x14ac:dyDescent="0.25">
      <c r="B39" s="6" t="s">
        <v>5</v>
      </c>
      <c r="C39" s="14">
        <f t="shared" ref="C39:J39" si="17">IF(C15=0,"-",IF(K15=0,"-",(K15-C15)/C15))</f>
        <v>-0.75</v>
      </c>
      <c r="D39" s="14">
        <f t="shared" si="17"/>
        <v>-0.5</v>
      </c>
      <c r="E39" s="14" t="str">
        <f t="shared" si="17"/>
        <v>-</v>
      </c>
      <c r="F39" s="14" t="str">
        <f t="shared" si="17"/>
        <v>-</v>
      </c>
      <c r="G39" s="14" t="str">
        <f t="shared" si="17"/>
        <v>-</v>
      </c>
      <c r="H39" s="14" t="str">
        <f t="shared" si="17"/>
        <v>-</v>
      </c>
      <c r="I39" s="14" t="str">
        <f t="shared" si="17"/>
        <v>-</v>
      </c>
      <c r="J39" s="14" t="str">
        <f t="shared" si="17"/>
        <v>-</v>
      </c>
      <c r="K39" s="14">
        <f t="shared" ref="K39:N39" si="18">IF(S15=0,"-",IF(W15=0,"-",(W15-S15)/S15))</f>
        <v>-0.8</v>
      </c>
      <c r="L39" s="14">
        <f t="shared" si="18"/>
        <v>-0.66666666666666663</v>
      </c>
      <c r="M39" s="14" t="str">
        <f t="shared" si="18"/>
        <v>-</v>
      </c>
      <c r="N39" s="14" t="str">
        <f t="shared" si="18"/>
        <v>-</v>
      </c>
    </row>
    <row r="40" spans="2:14" ht="20.100000000000001" customHeight="1" thickBot="1" x14ac:dyDescent="0.25">
      <c r="B40" s="6" t="s">
        <v>6</v>
      </c>
      <c r="C40" s="14">
        <f t="shared" ref="C40:J40" si="19">IF(C16=0,"-",IF(K16=0,"-",(K16-C16)/C16))</f>
        <v>0.25</v>
      </c>
      <c r="D40" s="14">
        <f t="shared" si="19"/>
        <v>-0.6</v>
      </c>
      <c r="E40" s="14">
        <f t="shared" si="19"/>
        <v>0</v>
      </c>
      <c r="F40" s="14" t="str">
        <f t="shared" si="19"/>
        <v>-</v>
      </c>
      <c r="G40" s="14">
        <f t="shared" si="19"/>
        <v>-0.8</v>
      </c>
      <c r="H40" s="14">
        <f t="shared" si="19"/>
        <v>-0.8</v>
      </c>
      <c r="I40" s="14" t="str">
        <f t="shared" si="19"/>
        <v>-</v>
      </c>
      <c r="J40" s="14" t="str">
        <f t="shared" si="19"/>
        <v>-</v>
      </c>
      <c r="K40" s="14">
        <f t="shared" ref="K40:N40" si="20">IF(S16=0,"-",IF(W16=0,"-",(W16-S16)/S16))</f>
        <v>-0.15384615384615385</v>
      </c>
      <c r="L40" s="14">
        <f t="shared" si="20"/>
        <v>-0.7</v>
      </c>
      <c r="M40" s="14">
        <f t="shared" si="20"/>
        <v>0</v>
      </c>
      <c r="N40" s="14" t="str">
        <f t="shared" si="20"/>
        <v>-</v>
      </c>
    </row>
    <row r="41" spans="2:14" ht="20.100000000000001" customHeight="1" thickBot="1" x14ac:dyDescent="0.25">
      <c r="B41" s="6" t="s">
        <v>7</v>
      </c>
      <c r="C41" s="14">
        <f t="shared" ref="C41:J41" si="21">IF(C17=0,"-",IF(K17=0,"-",(K17-C17)/C17))</f>
        <v>0</v>
      </c>
      <c r="D41" s="14">
        <f t="shared" si="21"/>
        <v>-0.5</v>
      </c>
      <c r="E41" s="14" t="str">
        <f t="shared" si="21"/>
        <v>-</v>
      </c>
      <c r="F41" s="14" t="str">
        <f t="shared" si="21"/>
        <v>-</v>
      </c>
      <c r="G41" s="14" t="str">
        <f t="shared" si="21"/>
        <v>-</v>
      </c>
      <c r="H41" s="14" t="str">
        <f t="shared" si="21"/>
        <v>-</v>
      </c>
      <c r="I41" s="14" t="str">
        <f t="shared" si="21"/>
        <v>-</v>
      </c>
      <c r="J41" s="14" t="str">
        <f t="shared" si="21"/>
        <v>-</v>
      </c>
      <c r="K41" s="14">
        <f t="shared" ref="K41:N41" si="22">IF(S17=0,"-",IF(W17=0,"-",(W17-S17)/S17))</f>
        <v>0</v>
      </c>
      <c r="L41" s="14">
        <f t="shared" si="22"/>
        <v>-0.5</v>
      </c>
      <c r="M41" s="14" t="str">
        <f t="shared" si="22"/>
        <v>-</v>
      </c>
      <c r="N41" s="14" t="str">
        <f t="shared" si="22"/>
        <v>-</v>
      </c>
    </row>
    <row r="42" spans="2:14" ht="20.100000000000001" customHeight="1" thickBot="1" x14ac:dyDescent="0.25">
      <c r="B42" s="6" t="s">
        <v>8</v>
      </c>
      <c r="C42" s="14">
        <f t="shared" ref="C42:J42" si="23">IF(C18=0,"-",IF(K18=0,"-",(K18-C18)/C18))</f>
        <v>0</v>
      </c>
      <c r="D42" s="14">
        <f t="shared" si="23"/>
        <v>-0.125</v>
      </c>
      <c r="E42" s="14">
        <f t="shared" si="23"/>
        <v>0.5</v>
      </c>
      <c r="F42" s="14">
        <f t="shared" si="23"/>
        <v>0</v>
      </c>
      <c r="G42" s="14">
        <f t="shared" si="23"/>
        <v>-0.8</v>
      </c>
      <c r="H42" s="14">
        <f t="shared" si="23"/>
        <v>-0.8</v>
      </c>
      <c r="I42" s="14" t="str">
        <f t="shared" si="23"/>
        <v>-</v>
      </c>
      <c r="J42" s="14" t="str">
        <f t="shared" si="23"/>
        <v>-</v>
      </c>
      <c r="K42" s="14">
        <f t="shared" ref="K42:N42" si="24">IF(S18=0,"-",IF(W18=0,"-",(W18-S18)/S18))</f>
        <v>-0.25</v>
      </c>
      <c r="L42" s="14">
        <f t="shared" si="24"/>
        <v>-0.38461538461538464</v>
      </c>
      <c r="M42" s="14">
        <f t="shared" si="24"/>
        <v>0.5</v>
      </c>
      <c r="N42" s="14">
        <f t="shared" si="24"/>
        <v>0</v>
      </c>
    </row>
    <row r="43" spans="2:14" ht="20.100000000000001" customHeight="1" thickBot="1" x14ac:dyDescent="0.25">
      <c r="B43" s="6" t="s">
        <v>9</v>
      </c>
      <c r="C43" s="14">
        <f t="shared" ref="C43:J43" si="25">IF(C19=0,"-",IF(K19=0,"-",(K19-C19)/C19))</f>
        <v>0.25</v>
      </c>
      <c r="D43" s="14">
        <f t="shared" si="25"/>
        <v>0</v>
      </c>
      <c r="E43" s="14" t="str">
        <f t="shared" si="25"/>
        <v>-</v>
      </c>
      <c r="F43" s="14" t="str">
        <f t="shared" si="25"/>
        <v>-</v>
      </c>
      <c r="G43" s="14">
        <f t="shared" si="25"/>
        <v>-0.5</v>
      </c>
      <c r="H43" s="14" t="str">
        <f t="shared" si="25"/>
        <v>-</v>
      </c>
      <c r="I43" s="14">
        <f t="shared" si="25"/>
        <v>-0.5</v>
      </c>
      <c r="J43" s="14" t="str">
        <f t="shared" si="25"/>
        <v>-</v>
      </c>
      <c r="K43" s="14">
        <f t="shared" ref="K43:N43" si="26">IF(S19=0,"-",IF(W19=0,"-",(W19-S19)/S19))</f>
        <v>0.1</v>
      </c>
      <c r="L43" s="14">
        <f t="shared" si="26"/>
        <v>0</v>
      </c>
      <c r="M43" s="14">
        <f t="shared" si="26"/>
        <v>-0.8</v>
      </c>
      <c r="N43" s="14" t="str">
        <f t="shared" si="26"/>
        <v>-</v>
      </c>
    </row>
    <row r="44" spans="2:14" ht="20.100000000000001" customHeight="1" thickBot="1" x14ac:dyDescent="0.25">
      <c r="B44" s="6" t="s">
        <v>10</v>
      </c>
      <c r="C44" s="14">
        <f t="shared" ref="C44:J44" si="27">IF(C20=0,"-",IF(K20=0,"-",(K20-C20)/C20))</f>
        <v>0.27941176470588236</v>
      </c>
      <c r="D44" s="14">
        <f t="shared" si="27"/>
        <v>0.10256410256410256</v>
      </c>
      <c r="E44" s="14">
        <f t="shared" si="27"/>
        <v>0.25</v>
      </c>
      <c r="F44" s="14">
        <f t="shared" si="27"/>
        <v>0.61904761904761907</v>
      </c>
      <c r="G44" s="14">
        <f t="shared" si="27"/>
        <v>0.38095238095238093</v>
      </c>
      <c r="H44" s="14">
        <f t="shared" si="27"/>
        <v>0.3888888888888889</v>
      </c>
      <c r="I44" s="14">
        <f t="shared" si="27"/>
        <v>0.33333333333333331</v>
      </c>
      <c r="J44" s="14" t="str">
        <f t="shared" si="27"/>
        <v>-</v>
      </c>
      <c r="K44" s="14">
        <f t="shared" ref="K44:N44" si="28">IF(S20=0,"-",IF(W20=0,"-",(W20-S20)/S20))</f>
        <v>0.30337078651685395</v>
      </c>
      <c r="L44" s="14">
        <f t="shared" si="28"/>
        <v>0.19298245614035087</v>
      </c>
      <c r="M44" s="14">
        <f t="shared" si="28"/>
        <v>0.27272727272727271</v>
      </c>
      <c r="N44" s="14">
        <f t="shared" si="28"/>
        <v>0.61904761904761907</v>
      </c>
    </row>
    <row r="45" spans="2:14" ht="20.100000000000001" customHeight="1" thickBot="1" x14ac:dyDescent="0.25">
      <c r="B45" s="6" t="s">
        <v>11</v>
      </c>
      <c r="C45" s="14">
        <f t="shared" ref="C45:J45" si="29">IF(C21=0,"-",IF(K21=0,"-",(K21-C21)/C21))</f>
        <v>-0.3</v>
      </c>
      <c r="D45" s="14">
        <f t="shared" si="29"/>
        <v>-0.13157894736842105</v>
      </c>
      <c r="E45" s="14">
        <f t="shared" si="29"/>
        <v>-0.68965517241379315</v>
      </c>
      <c r="F45" s="14">
        <f t="shared" si="29"/>
        <v>7.6923076923076927E-2</v>
      </c>
      <c r="G45" s="14">
        <f t="shared" si="29"/>
        <v>-0.4642857142857143</v>
      </c>
      <c r="H45" s="14">
        <f t="shared" si="29"/>
        <v>-0.52631578947368418</v>
      </c>
      <c r="I45" s="14">
        <f t="shared" si="29"/>
        <v>-0.44444444444444442</v>
      </c>
      <c r="J45" s="14" t="str">
        <f t="shared" si="29"/>
        <v>-</v>
      </c>
      <c r="K45" s="14">
        <f t="shared" ref="K45:N45" si="30">IF(S21=0,"-",IF(W21=0,"-",(W21-S21)/S21))</f>
        <v>-0.34259259259259262</v>
      </c>
      <c r="L45" s="14">
        <f t="shared" si="30"/>
        <v>-0.26315789473684209</v>
      </c>
      <c r="M45" s="14">
        <f t="shared" si="30"/>
        <v>-0.63157894736842102</v>
      </c>
      <c r="N45" s="14">
        <f t="shared" si="30"/>
        <v>0.15384615384615385</v>
      </c>
    </row>
    <row r="46" spans="2:14" ht="20.100000000000001" customHeight="1" thickBot="1" x14ac:dyDescent="0.25">
      <c r="B46" s="6" t="s">
        <v>12</v>
      </c>
      <c r="C46" s="14">
        <f t="shared" ref="C46:J46" si="31">IF(C22=0,"-",IF(K22=0,"-",(K22-C22)/C22))</f>
        <v>-0.2</v>
      </c>
      <c r="D46" s="14">
        <f t="shared" si="31"/>
        <v>-0.25</v>
      </c>
      <c r="E46" s="14" t="str">
        <f t="shared" si="31"/>
        <v>-</v>
      </c>
      <c r="F46" s="14" t="str">
        <f t="shared" si="31"/>
        <v>-</v>
      </c>
      <c r="G46" s="14" t="str">
        <f t="shared" si="31"/>
        <v>-</v>
      </c>
      <c r="H46" s="14" t="str">
        <f t="shared" si="31"/>
        <v>-</v>
      </c>
      <c r="I46" s="14" t="str">
        <f t="shared" si="31"/>
        <v>-</v>
      </c>
      <c r="J46" s="14" t="str">
        <f t="shared" si="31"/>
        <v>-</v>
      </c>
      <c r="K46" s="14">
        <f t="shared" ref="K46:N46" si="32">IF(S22=0,"-",IF(W22=0,"-",(W22-S22)/S22))</f>
        <v>-0.2</v>
      </c>
      <c r="L46" s="14">
        <f t="shared" si="32"/>
        <v>-0.25</v>
      </c>
      <c r="M46" s="14" t="str">
        <f t="shared" si="32"/>
        <v>-</v>
      </c>
      <c r="N46" s="14" t="str">
        <f t="shared" si="32"/>
        <v>-</v>
      </c>
    </row>
    <row r="47" spans="2:14" ht="20.100000000000001" customHeight="1" thickBot="1" x14ac:dyDescent="0.25">
      <c r="B47" s="6" t="s">
        <v>13</v>
      </c>
      <c r="C47" s="14">
        <f t="shared" ref="C47:J47" si="33">IF(C23=0,"-",IF(K23=0,"-",(K23-C23)/C23))</f>
        <v>-0.38461538461538464</v>
      </c>
      <c r="D47" s="14">
        <f t="shared" si="33"/>
        <v>-0.5</v>
      </c>
      <c r="E47" s="14">
        <f t="shared" si="33"/>
        <v>1</v>
      </c>
      <c r="F47" s="14">
        <f t="shared" si="33"/>
        <v>-0.5</v>
      </c>
      <c r="G47" s="14">
        <f t="shared" si="33"/>
        <v>0.5</v>
      </c>
      <c r="H47" s="14">
        <f t="shared" si="33"/>
        <v>0.5</v>
      </c>
      <c r="I47" s="14" t="str">
        <f t="shared" si="33"/>
        <v>-</v>
      </c>
      <c r="J47" s="14" t="str">
        <f t="shared" si="33"/>
        <v>-</v>
      </c>
      <c r="K47" s="14">
        <f t="shared" ref="K47:N47" si="34">IF(S23=0,"-",IF(W23=0,"-",(W23-S23)/S23))</f>
        <v>-0.26666666666666666</v>
      </c>
      <c r="L47" s="14">
        <f t="shared" si="34"/>
        <v>-0.33333333333333331</v>
      </c>
      <c r="M47" s="14">
        <f t="shared" si="34"/>
        <v>1</v>
      </c>
      <c r="N47" s="14">
        <f t="shared" si="34"/>
        <v>-0.5</v>
      </c>
    </row>
    <row r="48" spans="2:14" ht="20.100000000000001" customHeight="1" thickBot="1" x14ac:dyDescent="0.25">
      <c r="B48" s="6" t="s">
        <v>14</v>
      </c>
      <c r="C48" s="14">
        <f t="shared" ref="C48:J48" si="35">IF(C24=0,"-",IF(K24=0,"-",(K24-C24)/C24))</f>
        <v>0.15789473684210525</v>
      </c>
      <c r="D48" s="14">
        <f t="shared" si="35"/>
        <v>0.47826086956521741</v>
      </c>
      <c r="E48" s="14">
        <f t="shared" si="35"/>
        <v>0.2</v>
      </c>
      <c r="F48" s="14">
        <f t="shared" si="35"/>
        <v>-0.6</v>
      </c>
      <c r="G48" s="14">
        <f t="shared" si="35"/>
        <v>0.2857142857142857</v>
      </c>
      <c r="H48" s="14">
        <f t="shared" si="35"/>
        <v>0.45454545454545453</v>
      </c>
      <c r="I48" s="14">
        <f t="shared" si="35"/>
        <v>-0.33333333333333331</v>
      </c>
      <c r="J48" s="14" t="str">
        <f t="shared" si="35"/>
        <v>-</v>
      </c>
      <c r="K48" s="14">
        <f t="shared" ref="K48:N48" si="36">IF(S24=0,"-",IF(W24=0,"-",(W24-S24)/S24))</f>
        <v>0.19230769230769232</v>
      </c>
      <c r="L48" s="14">
        <f t="shared" si="36"/>
        <v>0.47058823529411764</v>
      </c>
      <c r="M48" s="14">
        <f t="shared" si="36"/>
        <v>0</v>
      </c>
      <c r="N48" s="14">
        <f t="shared" si="36"/>
        <v>-0.6</v>
      </c>
    </row>
    <row r="49" spans="2:14" ht="20.100000000000001" customHeight="1" thickBot="1" x14ac:dyDescent="0.25">
      <c r="B49" s="6" t="s">
        <v>15</v>
      </c>
      <c r="C49" s="14">
        <f t="shared" ref="C49:J49" si="37">IF(C25=0,"-",IF(K25=0,"-",(K25-C25)/C25))</f>
        <v>0.8571428571428571</v>
      </c>
      <c r="D49" s="14">
        <f t="shared" si="37"/>
        <v>0.42857142857142855</v>
      </c>
      <c r="E49" s="14" t="str">
        <f t="shared" si="37"/>
        <v>-</v>
      </c>
      <c r="F49" s="14" t="str">
        <f t="shared" si="37"/>
        <v>-</v>
      </c>
      <c r="G49" s="14">
        <f t="shared" si="37"/>
        <v>0</v>
      </c>
      <c r="H49" s="14">
        <f t="shared" si="37"/>
        <v>0</v>
      </c>
      <c r="I49" s="14" t="str">
        <f t="shared" si="37"/>
        <v>-</v>
      </c>
      <c r="J49" s="14" t="str">
        <f t="shared" si="37"/>
        <v>-</v>
      </c>
      <c r="K49" s="14">
        <f t="shared" ref="K49:N49" si="38">IF(S25=0,"-",IF(W25=0,"-",(W25-S25)/S25))</f>
        <v>0.66666666666666663</v>
      </c>
      <c r="L49" s="14">
        <f t="shared" si="38"/>
        <v>0.33333333333333331</v>
      </c>
      <c r="M49" s="14" t="str">
        <f t="shared" si="38"/>
        <v>-</v>
      </c>
      <c r="N49" s="14" t="str">
        <f t="shared" si="38"/>
        <v>-</v>
      </c>
    </row>
    <row r="50" spans="2:14" ht="20.100000000000001" customHeight="1" thickBot="1" x14ac:dyDescent="0.25">
      <c r="B50" s="6" t="s">
        <v>16</v>
      </c>
      <c r="C50" s="14">
        <f t="shared" ref="C50:J50" si="39">IF(C26=0,"-",IF(K26=0,"-",(K26-C26)/C26))</f>
        <v>-0.44444444444444442</v>
      </c>
      <c r="D50" s="14">
        <f t="shared" si="39"/>
        <v>-0.5</v>
      </c>
      <c r="E50" s="14">
        <f t="shared" si="39"/>
        <v>0</v>
      </c>
      <c r="F50" s="14" t="str">
        <f t="shared" si="39"/>
        <v>-</v>
      </c>
      <c r="G50" s="14">
        <f t="shared" si="39"/>
        <v>0.5</v>
      </c>
      <c r="H50" s="14">
        <f t="shared" si="39"/>
        <v>0.5</v>
      </c>
      <c r="I50" s="14" t="str">
        <f t="shared" si="39"/>
        <v>-</v>
      </c>
      <c r="J50" s="14" t="str">
        <f t="shared" si="39"/>
        <v>-</v>
      </c>
      <c r="K50" s="14">
        <f t="shared" ref="K50:N50" si="40">IF(S26=0,"-",IF(W26=0,"-",(W26-S26)/S26))</f>
        <v>-0.27272727272727271</v>
      </c>
      <c r="L50" s="14">
        <f t="shared" si="40"/>
        <v>-0.3</v>
      </c>
      <c r="M50" s="14">
        <f t="shared" si="40"/>
        <v>0</v>
      </c>
      <c r="N50" s="14" t="str">
        <f t="shared" si="40"/>
        <v>-</v>
      </c>
    </row>
    <row r="51" spans="2:14" ht="20.100000000000001" customHeight="1" thickBot="1" x14ac:dyDescent="0.25">
      <c r="B51" s="7" t="s">
        <v>17</v>
      </c>
      <c r="C51" s="14">
        <f t="shared" ref="C51:J51" si="41">IF(C27=0,"-",IF(K27=0,"-",(K27-C27)/C27))</f>
        <v>0.33333333333333331</v>
      </c>
      <c r="D51" s="14">
        <f t="shared" si="41"/>
        <v>0.21428571428571427</v>
      </c>
      <c r="E51" s="14">
        <f t="shared" si="41"/>
        <v>1</v>
      </c>
      <c r="F51" s="14">
        <f t="shared" si="41"/>
        <v>0</v>
      </c>
      <c r="G51" s="14">
        <f t="shared" si="41"/>
        <v>-0.5</v>
      </c>
      <c r="H51" s="14">
        <f t="shared" si="41"/>
        <v>-0.5</v>
      </c>
      <c r="I51" s="14" t="str">
        <f t="shared" si="41"/>
        <v>-</v>
      </c>
      <c r="J51" s="14" t="str">
        <f t="shared" si="41"/>
        <v>-</v>
      </c>
      <c r="K51" s="14">
        <f t="shared" ref="K51:N51" si="42">IF(S27=0,"-",IF(W27=0,"-",(W27-S27)/S27))</f>
        <v>0.18181818181818182</v>
      </c>
      <c r="L51" s="14">
        <f t="shared" si="42"/>
        <v>5.5555555555555552E-2</v>
      </c>
      <c r="M51" s="14">
        <f t="shared" si="42"/>
        <v>1</v>
      </c>
      <c r="N51" s="14">
        <f t="shared" si="42"/>
        <v>0</v>
      </c>
    </row>
    <row r="52" spans="2:14" ht="20.100000000000001" customHeight="1" thickBot="1" x14ac:dyDescent="0.25">
      <c r="B52" s="8" t="s">
        <v>18</v>
      </c>
      <c r="C52" s="14" t="str">
        <f t="shared" ref="C52:J52" si="43">IF(C28=0,"-",IF(K28=0,"-",(K28-C28)/C28))</f>
        <v>-</v>
      </c>
      <c r="D52" s="14" t="str">
        <f t="shared" si="43"/>
        <v>-</v>
      </c>
      <c r="E52" s="14" t="str">
        <f t="shared" si="43"/>
        <v>-</v>
      </c>
      <c r="F52" s="14" t="str">
        <f t="shared" si="43"/>
        <v>-</v>
      </c>
      <c r="G52" s="14" t="str">
        <f t="shared" si="43"/>
        <v>-</v>
      </c>
      <c r="H52" s="14" t="str">
        <f t="shared" si="43"/>
        <v>-</v>
      </c>
      <c r="I52" s="14" t="str">
        <f t="shared" si="43"/>
        <v>-</v>
      </c>
      <c r="J52" s="14" t="str">
        <f t="shared" si="43"/>
        <v>-</v>
      </c>
      <c r="K52" s="14" t="str">
        <f t="shared" ref="K52:N52" si="44">IF(S28=0,"-",IF(W28=0,"-",(W28-S28)/S28))</f>
        <v>-</v>
      </c>
      <c r="L52" s="14" t="str">
        <f t="shared" si="44"/>
        <v>-</v>
      </c>
      <c r="M52" s="14" t="str">
        <f t="shared" si="44"/>
        <v>-</v>
      </c>
      <c r="N52" s="14" t="str">
        <f t="shared" si="44"/>
        <v>-</v>
      </c>
    </row>
    <row r="53" spans="2:14" ht="20.100000000000001" customHeight="1" thickBot="1" x14ac:dyDescent="0.25">
      <c r="B53" s="9" t="s">
        <v>33</v>
      </c>
      <c r="C53" s="15">
        <f t="shared" ref="C53:J53" si="45">IF(C29=0,"-",IF(K29=0,"-",(K29-C29)/C29))</f>
        <v>8.0428954423592495E-3</v>
      </c>
      <c r="D53" s="15">
        <f t="shared" si="45"/>
        <v>9.0497737556561094E-3</v>
      </c>
      <c r="E53" s="15">
        <f t="shared" si="45"/>
        <v>-0.2857142857142857</v>
      </c>
      <c r="F53" s="15">
        <f t="shared" si="45"/>
        <v>0.44262295081967212</v>
      </c>
      <c r="G53" s="15">
        <f t="shared" si="45"/>
        <v>-0.1111111111111111</v>
      </c>
      <c r="H53" s="15">
        <f t="shared" si="45"/>
        <v>-0.1276595744680851</v>
      </c>
      <c r="I53" s="15">
        <f t="shared" si="45"/>
        <v>-0.13636363636363635</v>
      </c>
      <c r="J53" s="15">
        <f t="shared" si="45"/>
        <v>2</v>
      </c>
      <c r="K53" s="15">
        <f t="shared" ref="K53:N53" si="46">IF(S29=0,"-",IF(W29=0,"-",(W29-S29)/S29))</f>
        <v>-2.0408163265306121E-2</v>
      </c>
      <c r="L53" s="15">
        <f t="shared" si="46"/>
        <v>-3.1746031746031744E-2</v>
      </c>
      <c r="M53" s="15">
        <f t="shared" si="46"/>
        <v>-0.25663716814159293</v>
      </c>
      <c r="N53" s="15">
        <f t="shared" si="46"/>
        <v>0.46774193548387094</v>
      </c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1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>
        <v>2021</v>
      </c>
      <c r="D8" s="51"/>
      <c r="E8" s="51"/>
      <c r="F8" s="51"/>
      <c r="G8" s="27"/>
      <c r="H8" s="50">
        <v>2022</v>
      </c>
      <c r="I8" s="51"/>
      <c r="J8" s="51"/>
      <c r="K8" s="51"/>
      <c r="L8" s="27"/>
      <c r="M8" s="50" t="s">
        <v>120</v>
      </c>
      <c r="N8" s="51"/>
      <c r="O8" s="51"/>
      <c r="P8" s="51"/>
      <c r="Q8" s="27"/>
    </row>
    <row r="9" spans="2:17" ht="44.25" customHeight="1" thickBot="1" x14ac:dyDescent="0.25">
      <c r="C9" s="36" t="s">
        <v>85</v>
      </c>
      <c r="D9" s="36"/>
      <c r="E9" s="36"/>
      <c r="F9" s="36"/>
      <c r="G9" s="37"/>
      <c r="H9" s="36" t="s">
        <v>85</v>
      </c>
      <c r="I9" s="36"/>
      <c r="J9" s="36"/>
      <c r="K9" s="36"/>
      <c r="L9" s="37"/>
      <c r="M9" s="36" t="s">
        <v>85</v>
      </c>
      <c r="N9" s="36"/>
      <c r="O9" s="36"/>
      <c r="P9" s="36"/>
      <c r="Q9" s="37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114</v>
      </c>
      <c r="D11" s="23">
        <v>68</v>
      </c>
      <c r="E11" s="23">
        <v>19</v>
      </c>
      <c r="F11" s="23">
        <v>17</v>
      </c>
      <c r="G11" s="23">
        <v>10</v>
      </c>
      <c r="H11" s="23">
        <v>104</v>
      </c>
      <c r="I11" s="23">
        <v>66</v>
      </c>
      <c r="J11" s="23">
        <v>17</v>
      </c>
      <c r="K11" s="23">
        <v>15</v>
      </c>
      <c r="L11" s="23">
        <v>6</v>
      </c>
      <c r="M11" s="14">
        <f>IF(C11=0,"-",IF(H11=0,"-",(H11-C11)/C11))</f>
        <v>-8.771929824561403E-2</v>
      </c>
      <c r="N11" s="14">
        <f t="shared" ref="N11:Q28" si="0">IF(D11=0,"-",IF(I11=0,"-",(I11-D11)/D11))</f>
        <v>-2.9411764705882353E-2</v>
      </c>
      <c r="O11" s="14">
        <f t="shared" si="0"/>
        <v>-0.10526315789473684</v>
      </c>
      <c r="P11" s="14">
        <f t="shared" si="0"/>
        <v>-0.11764705882352941</v>
      </c>
      <c r="Q11" s="14">
        <f t="shared" si="0"/>
        <v>-0.4</v>
      </c>
    </row>
    <row r="12" spans="2:17" ht="20.100000000000001" customHeight="1" thickBot="1" x14ac:dyDescent="0.25">
      <c r="B12" s="6" t="s">
        <v>3</v>
      </c>
      <c r="C12" s="23">
        <v>8</v>
      </c>
      <c r="D12" s="23">
        <v>3</v>
      </c>
      <c r="E12" s="23">
        <v>2</v>
      </c>
      <c r="F12" s="23">
        <v>2</v>
      </c>
      <c r="G12" s="23">
        <v>1</v>
      </c>
      <c r="H12" s="23">
        <v>8</v>
      </c>
      <c r="I12" s="23">
        <v>4</v>
      </c>
      <c r="J12" s="23">
        <v>1</v>
      </c>
      <c r="K12" s="23">
        <v>1</v>
      </c>
      <c r="L12" s="23">
        <v>2</v>
      </c>
      <c r="M12" s="14">
        <f t="shared" ref="M12:M28" si="1">IF(C12=0,"-",IF(H12=0,"-",(H12-C12)/C12))</f>
        <v>0</v>
      </c>
      <c r="N12" s="14">
        <f t="shared" si="0"/>
        <v>0.33333333333333331</v>
      </c>
      <c r="O12" s="14">
        <f t="shared" si="0"/>
        <v>-0.5</v>
      </c>
      <c r="P12" s="14">
        <f t="shared" si="0"/>
        <v>-0.5</v>
      </c>
      <c r="Q12" s="14">
        <f t="shared" si="0"/>
        <v>1</v>
      </c>
    </row>
    <row r="13" spans="2:17" ht="20.100000000000001" customHeight="1" thickBot="1" x14ac:dyDescent="0.25">
      <c r="B13" s="6" t="s">
        <v>4</v>
      </c>
      <c r="C13" s="23">
        <v>11</v>
      </c>
      <c r="D13" s="23">
        <v>8</v>
      </c>
      <c r="E13" s="23">
        <v>2</v>
      </c>
      <c r="F13" s="23">
        <v>1</v>
      </c>
      <c r="G13" s="23">
        <v>0</v>
      </c>
      <c r="H13" s="23">
        <v>13</v>
      </c>
      <c r="I13" s="23">
        <v>9</v>
      </c>
      <c r="J13" s="23">
        <v>2</v>
      </c>
      <c r="K13" s="23">
        <v>2</v>
      </c>
      <c r="L13" s="23">
        <v>0</v>
      </c>
      <c r="M13" s="14">
        <f t="shared" si="1"/>
        <v>0.18181818181818182</v>
      </c>
      <c r="N13" s="14">
        <f t="shared" si="0"/>
        <v>0.125</v>
      </c>
      <c r="O13" s="14">
        <f t="shared" si="0"/>
        <v>0</v>
      </c>
      <c r="P13" s="14">
        <f t="shared" si="0"/>
        <v>1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5</v>
      </c>
      <c r="D14" s="23">
        <v>1</v>
      </c>
      <c r="E14" s="23">
        <v>3</v>
      </c>
      <c r="F14" s="23">
        <v>1</v>
      </c>
      <c r="G14" s="23">
        <v>0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14">
        <f t="shared" si="1"/>
        <v>-0.8</v>
      </c>
      <c r="N14" s="14">
        <f t="shared" si="0"/>
        <v>0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12</v>
      </c>
      <c r="D15" s="23">
        <v>5</v>
      </c>
      <c r="E15" s="23">
        <v>2</v>
      </c>
      <c r="F15" s="23">
        <v>4</v>
      </c>
      <c r="G15" s="23">
        <v>1</v>
      </c>
      <c r="H15" s="23">
        <v>11</v>
      </c>
      <c r="I15" s="23">
        <v>6</v>
      </c>
      <c r="J15" s="23">
        <v>4</v>
      </c>
      <c r="K15" s="23">
        <v>0</v>
      </c>
      <c r="L15" s="23">
        <v>1</v>
      </c>
      <c r="M15" s="14">
        <f t="shared" si="1"/>
        <v>-8.3333333333333329E-2</v>
      </c>
      <c r="N15" s="14">
        <f t="shared" si="0"/>
        <v>0.2</v>
      </c>
      <c r="O15" s="14">
        <f t="shared" si="0"/>
        <v>1</v>
      </c>
      <c r="P15" s="14" t="str">
        <f t="shared" si="0"/>
        <v>-</v>
      </c>
      <c r="Q15" s="14">
        <f t="shared" si="0"/>
        <v>0</v>
      </c>
    </row>
    <row r="16" spans="2:17" ht="20.100000000000001" customHeight="1" thickBot="1" x14ac:dyDescent="0.25">
      <c r="B16" s="6" t="s">
        <v>7</v>
      </c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23">
        <v>2</v>
      </c>
      <c r="I16" s="23">
        <v>2</v>
      </c>
      <c r="J16" s="23">
        <v>0</v>
      </c>
      <c r="K16" s="23">
        <v>0</v>
      </c>
      <c r="L16" s="23">
        <v>0</v>
      </c>
      <c r="M16" s="14">
        <f t="shared" si="1"/>
        <v>0</v>
      </c>
      <c r="N16" s="14">
        <f t="shared" si="0"/>
        <v>0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16</v>
      </c>
      <c r="D17" s="23">
        <v>7</v>
      </c>
      <c r="E17" s="23">
        <v>4</v>
      </c>
      <c r="F17" s="23">
        <v>3</v>
      </c>
      <c r="G17" s="23">
        <v>2</v>
      </c>
      <c r="H17" s="23">
        <v>12</v>
      </c>
      <c r="I17" s="23">
        <v>5</v>
      </c>
      <c r="J17" s="23">
        <v>6</v>
      </c>
      <c r="K17" s="23">
        <v>0</v>
      </c>
      <c r="L17" s="23">
        <v>1</v>
      </c>
      <c r="M17" s="14">
        <f t="shared" si="1"/>
        <v>-0.25</v>
      </c>
      <c r="N17" s="14">
        <f t="shared" si="0"/>
        <v>-0.2857142857142857</v>
      </c>
      <c r="O17" s="14">
        <f t="shared" si="0"/>
        <v>0.5</v>
      </c>
      <c r="P17" s="14" t="str">
        <f t="shared" si="0"/>
        <v>-</v>
      </c>
      <c r="Q17" s="14">
        <f t="shared" si="0"/>
        <v>-0.5</v>
      </c>
    </row>
    <row r="18" spans="2:17" ht="20.100000000000001" customHeight="1" thickBot="1" x14ac:dyDescent="0.25">
      <c r="B18" s="6" t="s">
        <v>9</v>
      </c>
      <c r="C18" s="23">
        <v>10</v>
      </c>
      <c r="D18" s="23">
        <v>5</v>
      </c>
      <c r="E18" s="23">
        <v>3</v>
      </c>
      <c r="F18" s="23">
        <v>1</v>
      </c>
      <c r="G18" s="23">
        <v>1</v>
      </c>
      <c r="H18" s="23">
        <v>11</v>
      </c>
      <c r="I18" s="23">
        <v>4</v>
      </c>
      <c r="J18" s="23">
        <v>6</v>
      </c>
      <c r="K18" s="23">
        <v>1</v>
      </c>
      <c r="L18" s="23">
        <v>0</v>
      </c>
      <c r="M18" s="14">
        <f t="shared" si="1"/>
        <v>0.1</v>
      </c>
      <c r="N18" s="14">
        <f t="shared" si="0"/>
        <v>-0.2</v>
      </c>
      <c r="O18" s="14">
        <f t="shared" si="0"/>
        <v>1</v>
      </c>
      <c r="P18" s="14">
        <f t="shared" si="0"/>
        <v>0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89</v>
      </c>
      <c r="D19" s="23">
        <v>45</v>
      </c>
      <c r="E19" s="23">
        <v>23</v>
      </c>
      <c r="F19" s="23">
        <v>16</v>
      </c>
      <c r="G19" s="23">
        <v>5</v>
      </c>
      <c r="H19" s="23">
        <v>115</v>
      </c>
      <c r="I19" s="23">
        <v>53</v>
      </c>
      <c r="J19" s="23">
        <v>33</v>
      </c>
      <c r="K19" s="23">
        <v>18</v>
      </c>
      <c r="L19" s="23">
        <v>11</v>
      </c>
      <c r="M19" s="14">
        <f t="shared" si="1"/>
        <v>0.29213483146067415</v>
      </c>
      <c r="N19" s="14">
        <f t="shared" si="0"/>
        <v>0.17777777777777778</v>
      </c>
      <c r="O19" s="14">
        <f t="shared" si="0"/>
        <v>0.43478260869565216</v>
      </c>
      <c r="P19" s="14">
        <f t="shared" si="0"/>
        <v>0.125</v>
      </c>
      <c r="Q19" s="14">
        <f t="shared" si="0"/>
        <v>1.2</v>
      </c>
    </row>
    <row r="20" spans="2:17" ht="20.100000000000001" customHeight="1" thickBot="1" x14ac:dyDescent="0.25">
      <c r="B20" s="6" t="s">
        <v>11</v>
      </c>
      <c r="C20" s="23">
        <v>108</v>
      </c>
      <c r="D20" s="23">
        <v>55</v>
      </c>
      <c r="E20" s="23">
        <v>25</v>
      </c>
      <c r="F20" s="23">
        <v>14</v>
      </c>
      <c r="G20" s="23">
        <v>14</v>
      </c>
      <c r="H20" s="23">
        <v>66</v>
      </c>
      <c r="I20" s="23">
        <v>39</v>
      </c>
      <c r="J20" s="23">
        <v>17</v>
      </c>
      <c r="K20" s="23">
        <v>7</v>
      </c>
      <c r="L20" s="23">
        <v>3</v>
      </c>
      <c r="M20" s="14">
        <f t="shared" si="1"/>
        <v>-0.3888888888888889</v>
      </c>
      <c r="N20" s="14">
        <f t="shared" si="0"/>
        <v>-0.29090909090909089</v>
      </c>
      <c r="O20" s="14">
        <f t="shared" si="0"/>
        <v>-0.32</v>
      </c>
      <c r="P20" s="14">
        <f t="shared" si="0"/>
        <v>-0.5</v>
      </c>
      <c r="Q20" s="14">
        <f t="shared" si="0"/>
        <v>-0.7857142857142857</v>
      </c>
    </row>
    <row r="21" spans="2:17" ht="20.100000000000001" customHeight="1" thickBot="1" x14ac:dyDescent="0.25">
      <c r="B21" s="6" t="s">
        <v>12</v>
      </c>
      <c r="C21" s="23">
        <v>5</v>
      </c>
      <c r="D21" s="23">
        <v>5</v>
      </c>
      <c r="E21" s="23">
        <v>0</v>
      </c>
      <c r="F21" s="23">
        <v>0</v>
      </c>
      <c r="G21" s="23">
        <v>0</v>
      </c>
      <c r="H21" s="23">
        <v>4</v>
      </c>
      <c r="I21" s="23">
        <v>4</v>
      </c>
      <c r="J21" s="23">
        <v>0</v>
      </c>
      <c r="K21" s="23">
        <v>0</v>
      </c>
      <c r="L21" s="23">
        <v>0</v>
      </c>
      <c r="M21" s="14">
        <f t="shared" si="1"/>
        <v>-0.2</v>
      </c>
      <c r="N21" s="14">
        <f t="shared" si="0"/>
        <v>-0.2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15</v>
      </c>
      <c r="D22" s="23">
        <v>11</v>
      </c>
      <c r="E22" s="23">
        <v>2</v>
      </c>
      <c r="F22" s="23">
        <v>1</v>
      </c>
      <c r="G22" s="23">
        <v>1</v>
      </c>
      <c r="H22" s="23">
        <v>11</v>
      </c>
      <c r="I22" s="23">
        <v>7</v>
      </c>
      <c r="J22" s="23">
        <v>1</v>
      </c>
      <c r="K22" s="23">
        <v>2</v>
      </c>
      <c r="L22" s="23">
        <v>1</v>
      </c>
      <c r="M22" s="14">
        <f t="shared" si="1"/>
        <v>-0.26666666666666666</v>
      </c>
      <c r="N22" s="14">
        <f t="shared" si="0"/>
        <v>-0.36363636363636365</v>
      </c>
      <c r="O22" s="14">
        <f t="shared" si="0"/>
        <v>-0.5</v>
      </c>
      <c r="P22" s="14">
        <f t="shared" si="0"/>
        <v>1</v>
      </c>
      <c r="Q22" s="14">
        <f t="shared" si="0"/>
        <v>0</v>
      </c>
    </row>
    <row r="23" spans="2:17" ht="20.100000000000001" customHeight="1" thickBot="1" x14ac:dyDescent="0.25">
      <c r="B23" s="6" t="s">
        <v>14</v>
      </c>
      <c r="C23" s="23">
        <v>53</v>
      </c>
      <c r="D23" s="23">
        <v>26</v>
      </c>
      <c r="E23" s="23">
        <v>12</v>
      </c>
      <c r="F23" s="23">
        <v>11</v>
      </c>
      <c r="G23" s="23">
        <v>4</v>
      </c>
      <c r="H23" s="23">
        <v>63</v>
      </c>
      <c r="I23" s="23">
        <v>30</v>
      </c>
      <c r="J23" s="23">
        <v>14</v>
      </c>
      <c r="K23" s="23">
        <v>11</v>
      </c>
      <c r="L23" s="23">
        <v>8</v>
      </c>
      <c r="M23" s="14">
        <f t="shared" si="1"/>
        <v>0.18867924528301888</v>
      </c>
      <c r="N23" s="14">
        <f t="shared" si="0"/>
        <v>0.15384615384615385</v>
      </c>
      <c r="O23" s="14">
        <f t="shared" si="0"/>
        <v>0.16666666666666666</v>
      </c>
      <c r="P23" s="14">
        <f t="shared" si="0"/>
        <v>0</v>
      </c>
      <c r="Q23" s="14">
        <f t="shared" si="0"/>
        <v>1</v>
      </c>
    </row>
    <row r="24" spans="2:17" ht="20.100000000000001" customHeight="1" thickBot="1" x14ac:dyDescent="0.25">
      <c r="B24" s="6" t="s">
        <v>15</v>
      </c>
      <c r="C24" s="23">
        <v>9</v>
      </c>
      <c r="D24" s="23">
        <v>4</v>
      </c>
      <c r="E24" s="23">
        <v>3</v>
      </c>
      <c r="F24" s="23">
        <v>0</v>
      </c>
      <c r="G24" s="23">
        <v>2</v>
      </c>
      <c r="H24" s="23">
        <v>15</v>
      </c>
      <c r="I24" s="23">
        <v>10</v>
      </c>
      <c r="J24" s="23">
        <v>3</v>
      </c>
      <c r="K24" s="23">
        <v>1</v>
      </c>
      <c r="L24" s="23">
        <v>1</v>
      </c>
      <c r="M24" s="14">
        <f t="shared" si="1"/>
        <v>0.66666666666666663</v>
      </c>
      <c r="N24" s="14">
        <f t="shared" si="0"/>
        <v>1.5</v>
      </c>
      <c r="O24" s="14">
        <f t="shared" si="0"/>
        <v>0</v>
      </c>
      <c r="P24" s="14" t="str">
        <f t="shared" si="0"/>
        <v>-</v>
      </c>
      <c r="Q24" s="14">
        <f t="shared" si="0"/>
        <v>-0.5</v>
      </c>
    </row>
    <row r="25" spans="2:17" ht="20.100000000000001" customHeight="1" thickBot="1" x14ac:dyDescent="0.25">
      <c r="B25" s="6" t="s">
        <v>16</v>
      </c>
      <c r="C25" s="23">
        <v>11</v>
      </c>
      <c r="D25" s="23">
        <v>5</v>
      </c>
      <c r="E25" s="23">
        <v>4</v>
      </c>
      <c r="F25" s="23">
        <v>0</v>
      </c>
      <c r="G25" s="23">
        <v>2</v>
      </c>
      <c r="H25" s="23">
        <v>8</v>
      </c>
      <c r="I25" s="23">
        <v>3</v>
      </c>
      <c r="J25" s="23">
        <v>2</v>
      </c>
      <c r="K25" s="23">
        <v>2</v>
      </c>
      <c r="L25" s="23">
        <v>1</v>
      </c>
      <c r="M25" s="14">
        <f t="shared" si="1"/>
        <v>-0.27272727272727271</v>
      </c>
      <c r="N25" s="14">
        <f t="shared" si="0"/>
        <v>-0.4</v>
      </c>
      <c r="O25" s="14">
        <f t="shared" si="0"/>
        <v>-0.5</v>
      </c>
      <c r="P25" s="14" t="str">
        <f t="shared" si="0"/>
        <v>-</v>
      </c>
      <c r="Q25" s="14">
        <f t="shared" si="0"/>
        <v>-0.5</v>
      </c>
    </row>
    <row r="26" spans="2:17" ht="20.100000000000001" customHeight="1" thickBot="1" x14ac:dyDescent="0.25">
      <c r="B26" s="7" t="s">
        <v>17</v>
      </c>
      <c r="C26" s="23">
        <v>22</v>
      </c>
      <c r="D26" s="23">
        <v>8</v>
      </c>
      <c r="E26" s="23">
        <v>10</v>
      </c>
      <c r="F26" s="23">
        <v>1</v>
      </c>
      <c r="G26" s="23">
        <v>3</v>
      </c>
      <c r="H26" s="23">
        <v>27</v>
      </c>
      <c r="I26" s="23">
        <v>15</v>
      </c>
      <c r="J26" s="23">
        <v>10</v>
      </c>
      <c r="K26" s="23">
        <v>1</v>
      </c>
      <c r="L26" s="23">
        <v>1</v>
      </c>
      <c r="M26" s="14">
        <f t="shared" si="1"/>
        <v>0.22727272727272727</v>
      </c>
      <c r="N26" s="14">
        <f t="shared" si="0"/>
        <v>0.875</v>
      </c>
      <c r="O26" s="14">
        <f t="shared" si="0"/>
        <v>0</v>
      </c>
      <c r="P26" s="14">
        <f t="shared" si="0"/>
        <v>0</v>
      </c>
      <c r="Q26" s="14">
        <f t="shared" si="0"/>
        <v>-0.66666666666666663</v>
      </c>
    </row>
    <row r="27" spans="2:17" ht="20.100000000000001" customHeight="1" thickBot="1" x14ac:dyDescent="0.25">
      <c r="B27" s="8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3</v>
      </c>
      <c r="I27" s="23">
        <v>1</v>
      </c>
      <c r="J27" s="23">
        <v>1</v>
      </c>
      <c r="K27" s="23">
        <v>0</v>
      </c>
      <c r="L27" s="23">
        <v>1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490</v>
      </c>
      <c r="D28" s="12">
        <f t="shared" ref="D28:L28" si="2">SUM(D11:D27)</f>
        <v>258</v>
      </c>
      <c r="E28" s="12">
        <f t="shared" si="2"/>
        <v>114</v>
      </c>
      <c r="F28" s="12">
        <f t="shared" si="2"/>
        <v>72</v>
      </c>
      <c r="G28" s="12">
        <f t="shared" si="2"/>
        <v>46</v>
      </c>
      <c r="H28" s="12">
        <f t="shared" si="2"/>
        <v>474</v>
      </c>
      <c r="I28" s="12">
        <f t="shared" si="2"/>
        <v>259</v>
      </c>
      <c r="J28" s="12">
        <f t="shared" si="2"/>
        <v>117</v>
      </c>
      <c r="K28" s="12">
        <f t="shared" si="2"/>
        <v>61</v>
      </c>
      <c r="L28" s="12">
        <f t="shared" si="2"/>
        <v>37</v>
      </c>
      <c r="M28" s="15">
        <f t="shared" si="1"/>
        <v>-3.2653061224489799E-2</v>
      </c>
      <c r="N28" s="15">
        <f t="shared" si="0"/>
        <v>3.875968992248062E-3</v>
      </c>
      <c r="O28" s="15">
        <f t="shared" si="0"/>
        <v>2.6315789473684209E-2</v>
      </c>
      <c r="P28" s="15">
        <f t="shared" si="0"/>
        <v>-0.15277777777777779</v>
      </c>
      <c r="Q28" s="15">
        <f t="shared" si="0"/>
        <v>-0.19565217391304349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2" spans="2:17" ht="44.25" customHeight="1" thickBot="1" x14ac:dyDescent="0.25">
      <c r="C32" s="51">
        <v>2021</v>
      </c>
      <c r="D32" s="51"/>
      <c r="E32" s="51"/>
      <c r="F32" s="51"/>
      <c r="G32" s="27"/>
      <c r="H32" s="50">
        <v>2022</v>
      </c>
      <c r="I32" s="51"/>
      <c r="J32" s="51"/>
      <c r="K32" s="51"/>
      <c r="L32" s="27"/>
      <c r="M32" s="50" t="s">
        <v>120</v>
      </c>
      <c r="N32" s="51"/>
      <c r="O32" s="51"/>
      <c r="P32" s="51"/>
      <c r="Q32" s="27"/>
    </row>
    <row r="33" spans="2:17" ht="44.25" customHeight="1" thickBot="1" x14ac:dyDescent="0.25">
      <c r="C33" s="36" t="s">
        <v>86</v>
      </c>
      <c r="D33" s="36"/>
      <c r="E33" s="36"/>
      <c r="F33" s="36"/>
      <c r="G33" s="37"/>
      <c r="H33" s="36" t="s">
        <v>86</v>
      </c>
      <c r="I33" s="36"/>
      <c r="J33" s="36"/>
      <c r="K33" s="36"/>
      <c r="L33" s="37"/>
      <c r="M33" s="36" t="s">
        <v>86</v>
      </c>
      <c r="N33" s="36"/>
      <c r="O33" s="36"/>
      <c r="P33" s="36"/>
      <c r="Q33" s="37"/>
    </row>
    <row r="34" spans="2:17" ht="44.25" customHeight="1" thickBot="1" x14ac:dyDescent="0.25">
      <c r="C34" s="10" t="s">
        <v>33</v>
      </c>
      <c r="D34" s="10" t="s">
        <v>87</v>
      </c>
      <c r="E34" s="10" t="s">
        <v>89</v>
      </c>
      <c r="F34" s="10" t="s">
        <v>88</v>
      </c>
      <c r="G34" s="10" t="s">
        <v>90</v>
      </c>
      <c r="H34" s="10" t="s">
        <v>33</v>
      </c>
      <c r="I34" s="10" t="s">
        <v>87</v>
      </c>
      <c r="J34" s="10" t="s">
        <v>89</v>
      </c>
      <c r="K34" s="10" t="s">
        <v>88</v>
      </c>
      <c r="L34" s="10" t="s">
        <v>90</v>
      </c>
      <c r="M34" s="10" t="s">
        <v>33</v>
      </c>
      <c r="N34" s="10" t="s">
        <v>87</v>
      </c>
      <c r="O34" s="10" t="s">
        <v>89</v>
      </c>
      <c r="P34" s="10" t="s">
        <v>88</v>
      </c>
      <c r="Q34" s="10" t="s">
        <v>90</v>
      </c>
    </row>
    <row r="35" spans="2:17" ht="20.100000000000001" customHeight="1" thickBot="1" x14ac:dyDescent="0.25">
      <c r="B35" s="5" t="s">
        <v>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2</v>
      </c>
      <c r="I35" s="23">
        <v>0</v>
      </c>
      <c r="J35" s="23">
        <v>0</v>
      </c>
      <c r="K35" s="23">
        <v>1</v>
      </c>
      <c r="L35" s="23">
        <v>1</v>
      </c>
      <c r="M35" s="14" t="str">
        <f>IF(C35=0,"-",IF(H35=0,"-",(H35-C35)/C35))</f>
        <v>-</v>
      </c>
      <c r="N35" s="14" t="str">
        <f t="shared" ref="N35:N52" si="3">IF(D35=0,"-",IF(I35=0,"-",(I35-D35)/D35))</f>
        <v>-</v>
      </c>
      <c r="O35" s="14" t="str">
        <f t="shared" ref="O35:O52" si="4">IF(E35=0,"-",IF(J35=0,"-",(J35-E35)/E35))</f>
        <v>-</v>
      </c>
      <c r="P35" s="14" t="str">
        <f t="shared" ref="P35:P52" si="5">IF(F35=0,"-",IF(K35=0,"-",(K35-F35)/F35))</f>
        <v>-</v>
      </c>
      <c r="Q35" s="14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4" t="str">
        <f t="shared" ref="M36:M52" si="7">IF(C36=0,"-",IF(H36=0,"-",(H36-C36)/C36))</f>
        <v>-</v>
      </c>
      <c r="N36" s="14" t="str">
        <f t="shared" si="3"/>
        <v>-</v>
      </c>
      <c r="O36" s="14" t="str">
        <f t="shared" si="4"/>
        <v>-</v>
      </c>
      <c r="P36" s="14" t="str">
        <f t="shared" si="5"/>
        <v>-</v>
      </c>
      <c r="Q36" s="14" t="str">
        <f t="shared" si="6"/>
        <v>-</v>
      </c>
    </row>
    <row r="37" spans="2:17" ht="20.100000000000001" customHeight="1" thickBot="1" x14ac:dyDescent="0.25">
      <c r="B37" s="6" t="s">
        <v>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4" t="str">
        <f t="shared" si="7"/>
        <v>-</v>
      </c>
      <c r="N37" s="14" t="str">
        <f t="shared" si="3"/>
        <v>-</v>
      </c>
      <c r="O37" s="14" t="str">
        <f t="shared" si="4"/>
        <v>-</v>
      </c>
      <c r="P37" s="14" t="str">
        <f t="shared" si="5"/>
        <v>-</v>
      </c>
      <c r="Q37" s="14" t="str">
        <f t="shared" si="6"/>
        <v>-</v>
      </c>
    </row>
    <row r="38" spans="2:17" ht="20.100000000000001" customHeight="1" thickBot="1" x14ac:dyDescent="0.25">
      <c r="B38" s="6" t="s">
        <v>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4" t="str">
        <f t="shared" si="7"/>
        <v>-</v>
      </c>
      <c r="N38" s="14" t="str">
        <f t="shared" si="3"/>
        <v>-</v>
      </c>
      <c r="O38" s="14" t="str">
        <f t="shared" si="4"/>
        <v>-</v>
      </c>
      <c r="P38" s="14" t="str">
        <f t="shared" si="5"/>
        <v>-</v>
      </c>
      <c r="Q38" s="14" t="str">
        <f t="shared" si="6"/>
        <v>-</v>
      </c>
    </row>
    <row r="39" spans="2:17" ht="20.100000000000001" customHeight="1" thickBot="1" x14ac:dyDescent="0.25">
      <c r="B39" s="6" t="s">
        <v>6</v>
      </c>
      <c r="C39" s="23">
        <v>1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4" t="str">
        <f t="shared" si="7"/>
        <v>-</v>
      </c>
      <c r="N39" s="14" t="str">
        <f t="shared" si="3"/>
        <v>-</v>
      </c>
      <c r="O39" s="14" t="str">
        <f t="shared" si="4"/>
        <v>-</v>
      </c>
      <c r="P39" s="14" t="str">
        <f t="shared" si="5"/>
        <v>-</v>
      </c>
      <c r="Q39" s="14" t="str">
        <f t="shared" si="6"/>
        <v>-</v>
      </c>
    </row>
    <row r="40" spans="2:17" ht="20.100000000000001" customHeight="1" thickBot="1" x14ac:dyDescent="0.25">
      <c r="B40" s="6" t="s">
        <v>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4" t="str">
        <f t="shared" si="7"/>
        <v>-</v>
      </c>
      <c r="N40" s="14" t="str">
        <f t="shared" si="3"/>
        <v>-</v>
      </c>
      <c r="O40" s="14" t="str">
        <f t="shared" si="4"/>
        <v>-</v>
      </c>
      <c r="P40" s="14" t="str">
        <f t="shared" si="5"/>
        <v>-</v>
      </c>
      <c r="Q40" s="14" t="str">
        <f t="shared" si="6"/>
        <v>-</v>
      </c>
    </row>
    <row r="41" spans="2:17" ht="20.100000000000001" customHeight="1" thickBot="1" x14ac:dyDescent="0.25">
      <c r="B41" s="6" t="s">
        <v>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1</v>
      </c>
      <c r="I41" s="23">
        <v>1</v>
      </c>
      <c r="J41" s="23">
        <v>0</v>
      </c>
      <c r="K41" s="23">
        <v>0</v>
      </c>
      <c r="L41" s="23">
        <v>0</v>
      </c>
      <c r="M41" s="14" t="str">
        <f t="shared" si="7"/>
        <v>-</v>
      </c>
      <c r="N41" s="14" t="str">
        <f t="shared" si="3"/>
        <v>-</v>
      </c>
      <c r="O41" s="14" t="str">
        <f t="shared" si="4"/>
        <v>-</v>
      </c>
      <c r="P41" s="14" t="str">
        <f t="shared" si="5"/>
        <v>-</v>
      </c>
      <c r="Q41" s="14" t="str">
        <f t="shared" si="6"/>
        <v>-</v>
      </c>
    </row>
    <row r="42" spans="2:17" ht="20.100000000000001" customHeight="1" thickBot="1" x14ac:dyDescent="0.25">
      <c r="B42" s="6" t="s">
        <v>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14" t="str">
        <f t="shared" si="7"/>
        <v>-</v>
      </c>
      <c r="N42" s="14" t="str">
        <f t="shared" si="3"/>
        <v>-</v>
      </c>
      <c r="O42" s="14" t="str">
        <f t="shared" si="4"/>
        <v>-</v>
      </c>
      <c r="P42" s="14" t="str">
        <f t="shared" si="5"/>
        <v>-</v>
      </c>
      <c r="Q42" s="14" t="str">
        <f t="shared" si="6"/>
        <v>-</v>
      </c>
    </row>
    <row r="43" spans="2:17" ht="20.100000000000001" customHeight="1" thickBot="1" x14ac:dyDescent="0.25">
      <c r="B43" s="6" t="s">
        <v>10</v>
      </c>
      <c r="C43" s="23">
        <v>1</v>
      </c>
      <c r="D43" s="23">
        <v>1</v>
      </c>
      <c r="E43" s="23">
        <v>0</v>
      </c>
      <c r="F43" s="23">
        <v>0</v>
      </c>
      <c r="G43" s="23">
        <v>0</v>
      </c>
      <c r="H43" s="23">
        <v>8</v>
      </c>
      <c r="I43" s="23">
        <v>4</v>
      </c>
      <c r="J43" s="23">
        <v>1</v>
      </c>
      <c r="K43" s="23">
        <v>3</v>
      </c>
      <c r="L43" s="23">
        <v>0</v>
      </c>
      <c r="M43" s="14">
        <f t="shared" si="7"/>
        <v>7</v>
      </c>
      <c r="N43" s="14">
        <f t="shared" si="3"/>
        <v>3</v>
      </c>
      <c r="O43" s="14" t="str">
        <f t="shared" si="4"/>
        <v>-</v>
      </c>
      <c r="P43" s="14" t="str">
        <f t="shared" si="5"/>
        <v>-</v>
      </c>
      <c r="Q43" s="14" t="str">
        <f t="shared" si="6"/>
        <v>-</v>
      </c>
    </row>
    <row r="44" spans="2:17" ht="20.100000000000001" customHeight="1" thickBot="1" x14ac:dyDescent="0.25">
      <c r="B44" s="6" t="s">
        <v>11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5</v>
      </c>
      <c r="I44" s="23">
        <v>0</v>
      </c>
      <c r="J44" s="23">
        <v>0</v>
      </c>
      <c r="K44" s="23">
        <v>5</v>
      </c>
      <c r="L44" s="23">
        <v>0</v>
      </c>
      <c r="M44" s="14" t="str">
        <f t="shared" si="7"/>
        <v>-</v>
      </c>
      <c r="N44" s="14" t="str">
        <f t="shared" si="3"/>
        <v>-</v>
      </c>
      <c r="O44" s="14" t="str">
        <f t="shared" si="4"/>
        <v>-</v>
      </c>
      <c r="P44" s="14" t="str">
        <f t="shared" si="5"/>
        <v>-</v>
      </c>
      <c r="Q44" s="14" t="str">
        <f t="shared" si="6"/>
        <v>-</v>
      </c>
    </row>
    <row r="45" spans="2:17" ht="20.100000000000001" customHeight="1" thickBot="1" x14ac:dyDescent="0.25">
      <c r="B45" s="6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4" t="str">
        <f t="shared" si="7"/>
        <v>-</v>
      </c>
      <c r="N45" s="14" t="str">
        <f t="shared" si="3"/>
        <v>-</v>
      </c>
      <c r="O45" s="14" t="str">
        <f t="shared" si="4"/>
        <v>-</v>
      </c>
      <c r="P45" s="14" t="str">
        <f t="shared" si="5"/>
        <v>-</v>
      </c>
      <c r="Q45" s="14" t="str">
        <f t="shared" si="6"/>
        <v>-</v>
      </c>
    </row>
    <row r="46" spans="2:17" ht="20.100000000000001" customHeight="1" thickBot="1" x14ac:dyDescent="0.25">
      <c r="B46" s="6" t="s">
        <v>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4" t="str">
        <f t="shared" si="7"/>
        <v>-</v>
      </c>
      <c r="N46" s="14" t="str">
        <f t="shared" si="3"/>
        <v>-</v>
      </c>
      <c r="O46" s="14" t="str">
        <f t="shared" si="4"/>
        <v>-</v>
      </c>
      <c r="P46" s="14" t="str">
        <f t="shared" si="5"/>
        <v>-</v>
      </c>
      <c r="Q46" s="14" t="str">
        <f t="shared" si="6"/>
        <v>-</v>
      </c>
    </row>
    <row r="47" spans="2:17" ht="20.100000000000001" customHeight="1" thickBot="1" x14ac:dyDescent="0.25">
      <c r="B47" s="6" t="s">
        <v>14</v>
      </c>
      <c r="C47" s="23">
        <v>3</v>
      </c>
      <c r="D47" s="23">
        <v>0</v>
      </c>
      <c r="E47" s="23">
        <v>1</v>
      </c>
      <c r="F47" s="23">
        <v>1</v>
      </c>
      <c r="G47" s="23">
        <v>1</v>
      </c>
      <c r="H47" s="23">
        <v>4</v>
      </c>
      <c r="I47" s="23">
        <v>2</v>
      </c>
      <c r="J47" s="23">
        <v>0</v>
      </c>
      <c r="K47" s="23">
        <v>2</v>
      </c>
      <c r="L47" s="23">
        <v>0</v>
      </c>
      <c r="M47" s="14">
        <f t="shared" si="7"/>
        <v>0.33333333333333331</v>
      </c>
      <c r="N47" s="14" t="str">
        <f t="shared" si="3"/>
        <v>-</v>
      </c>
      <c r="O47" s="14" t="str">
        <f t="shared" si="4"/>
        <v>-</v>
      </c>
      <c r="P47" s="14">
        <f t="shared" si="5"/>
        <v>1</v>
      </c>
      <c r="Q47" s="14" t="str">
        <f t="shared" si="6"/>
        <v>-</v>
      </c>
    </row>
    <row r="48" spans="2:17" ht="20.100000000000001" customHeight="1" thickBot="1" x14ac:dyDescent="0.25">
      <c r="B48" s="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4" t="str">
        <f t="shared" si="7"/>
        <v>-</v>
      </c>
      <c r="N48" s="14" t="str">
        <f t="shared" si="3"/>
        <v>-</v>
      </c>
      <c r="O48" s="14" t="str">
        <f t="shared" si="4"/>
        <v>-</v>
      </c>
      <c r="P48" s="14" t="str">
        <f t="shared" si="5"/>
        <v>-</v>
      </c>
      <c r="Q48" s="14" t="str">
        <f t="shared" si="6"/>
        <v>-</v>
      </c>
    </row>
    <row r="49" spans="2:17" ht="20.100000000000001" customHeight="1" thickBot="1" x14ac:dyDescent="0.25">
      <c r="B49" s="6" t="s">
        <v>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4" t="str">
        <f t="shared" si="7"/>
        <v>-</v>
      </c>
      <c r="N49" s="14" t="str">
        <f t="shared" si="3"/>
        <v>-</v>
      </c>
      <c r="O49" s="14" t="str">
        <f t="shared" si="4"/>
        <v>-</v>
      </c>
      <c r="P49" s="14" t="str">
        <f t="shared" si="5"/>
        <v>-</v>
      </c>
      <c r="Q49" s="14" t="str">
        <f t="shared" si="6"/>
        <v>-</v>
      </c>
    </row>
    <row r="50" spans="2:17" ht="20.100000000000001" customHeight="1" thickBot="1" x14ac:dyDescent="0.25">
      <c r="B50" s="7" t="s">
        <v>17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4" t="str">
        <f t="shared" si="7"/>
        <v>-</v>
      </c>
      <c r="N50" s="14" t="str">
        <f t="shared" si="3"/>
        <v>-</v>
      </c>
      <c r="O50" s="14" t="str">
        <f t="shared" si="4"/>
        <v>-</v>
      </c>
      <c r="P50" s="14" t="str">
        <f t="shared" si="5"/>
        <v>-</v>
      </c>
      <c r="Q50" s="14" t="str">
        <f t="shared" si="6"/>
        <v>-</v>
      </c>
    </row>
    <row r="51" spans="2:17" ht="20.100000000000001" customHeight="1" thickBot="1" x14ac:dyDescent="0.25">
      <c r="B51" s="8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4" t="str">
        <f t="shared" si="7"/>
        <v>-</v>
      </c>
      <c r="N51" s="14" t="str">
        <f t="shared" si="3"/>
        <v>-</v>
      </c>
      <c r="O51" s="14" t="str">
        <f t="shared" si="4"/>
        <v>-</v>
      </c>
      <c r="P51" s="14" t="str">
        <f t="shared" si="5"/>
        <v>-</v>
      </c>
      <c r="Q51" s="14" t="str">
        <f t="shared" si="6"/>
        <v>-</v>
      </c>
    </row>
    <row r="52" spans="2:17" ht="20.100000000000001" customHeight="1" thickBot="1" x14ac:dyDescent="0.25">
      <c r="B52" s="9" t="s">
        <v>19</v>
      </c>
      <c r="C52" s="12">
        <f>SUM(C35:C51)</f>
        <v>5</v>
      </c>
      <c r="D52" s="12">
        <f t="shared" ref="D52:L52" si="8">SUM(D35:D51)</f>
        <v>1</v>
      </c>
      <c r="E52" s="12">
        <f t="shared" si="8"/>
        <v>2</v>
      </c>
      <c r="F52" s="12">
        <f t="shared" si="8"/>
        <v>1</v>
      </c>
      <c r="G52" s="12">
        <f t="shared" si="8"/>
        <v>1</v>
      </c>
      <c r="H52" s="12">
        <f t="shared" si="8"/>
        <v>20</v>
      </c>
      <c r="I52" s="12">
        <f t="shared" si="8"/>
        <v>7</v>
      </c>
      <c r="J52" s="12">
        <f t="shared" si="8"/>
        <v>1</v>
      </c>
      <c r="K52" s="12">
        <f t="shared" si="8"/>
        <v>11</v>
      </c>
      <c r="L52" s="12">
        <f t="shared" si="8"/>
        <v>1</v>
      </c>
      <c r="M52" s="15">
        <f t="shared" si="7"/>
        <v>3</v>
      </c>
      <c r="N52" s="15">
        <f t="shared" si="3"/>
        <v>6</v>
      </c>
      <c r="O52" s="15">
        <f t="shared" si="4"/>
        <v>-0.5</v>
      </c>
      <c r="P52" s="15">
        <f t="shared" si="5"/>
        <v>10</v>
      </c>
      <c r="Q52" s="15">
        <f t="shared" si="6"/>
        <v>0</v>
      </c>
    </row>
    <row r="53" spans="2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7">
        <v>2021</v>
      </c>
      <c r="D8" s="28"/>
      <c r="E8" s="28"/>
      <c r="F8" s="28"/>
      <c r="G8" s="28"/>
      <c r="H8" s="28"/>
      <c r="I8" s="28"/>
      <c r="J8" s="28"/>
      <c r="K8" s="27">
        <v>2022</v>
      </c>
      <c r="L8" s="28"/>
      <c r="M8" s="28"/>
      <c r="N8" s="28"/>
      <c r="O8" s="28"/>
      <c r="P8" s="28"/>
      <c r="Q8" s="28"/>
      <c r="R8" s="28"/>
    </row>
    <row r="9" spans="2:18" ht="44.1" customHeight="1" thickBot="1" x14ac:dyDescent="0.25">
      <c r="C9" s="29" t="s">
        <v>20</v>
      </c>
      <c r="D9" s="31" t="s">
        <v>28</v>
      </c>
      <c r="E9" s="33" t="s">
        <v>21</v>
      </c>
      <c r="F9" s="40" t="s">
        <v>22</v>
      </c>
      <c r="G9" s="41"/>
      <c r="H9" s="42"/>
      <c r="I9" s="33" t="s">
        <v>23</v>
      </c>
      <c r="J9" s="33" t="s">
        <v>24</v>
      </c>
      <c r="K9" s="33" t="s">
        <v>20</v>
      </c>
      <c r="L9" s="31" t="s">
        <v>28</v>
      </c>
      <c r="M9" s="33" t="s">
        <v>21</v>
      </c>
      <c r="N9" s="40" t="s">
        <v>22</v>
      </c>
      <c r="O9" s="41"/>
      <c r="P9" s="42"/>
      <c r="Q9" s="33" t="s">
        <v>23</v>
      </c>
      <c r="R9" s="33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1">
        <v>33956</v>
      </c>
      <c r="D11" s="11">
        <v>560</v>
      </c>
      <c r="E11" s="11">
        <v>19</v>
      </c>
      <c r="F11" s="11">
        <v>24481</v>
      </c>
      <c r="G11" s="11">
        <v>333</v>
      </c>
      <c r="H11" s="11">
        <v>3892</v>
      </c>
      <c r="I11" s="11">
        <v>3269</v>
      </c>
      <c r="J11" s="11">
        <v>1402</v>
      </c>
      <c r="K11" s="11">
        <v>38753</v>
      </c>
      <c r="L11" s="11">
        <v>276</v>
      </c>
      <c r="M11" s="11">
        <v>77</v>
      </c>
      <c r="N11" s="11">
        <v>28779</v>
      </c>
      <c r="O11" s="11">
        <v>468</v>
      </c>
      <c r="P11" s="11">
        <v>4567</v>
      </c>
      <c r="Q11" s="11">
        <v>3202</v>
      </c>
      <c r="R11" s="11">
        <v>1384</v>
      </c>
    </row>
    <row r="12" spans="2:18" ht="20.100000000000001" customHeight="1" thickBot="1" x14ac:dyDescent="0.25">
      <c r="B12" s="6" t="s">
        <v>3</v>
      </c>
      <c r="C12" s="11">
        <v>4008</v>
      </c>
      <c r="D12" s="11">
        <v>25</v>
      </c>
      <c r="E12" s="11">
        <v>0</v>
      </c>
      <c r="F12" s="11">
        <v>2347</v>
      </c>
      <c r="G12" s="11">
        <v>78</v>
      </c>
      <c r="H12" s="11">
        <v>1212</v>
      </c>
      <c r="I12" s="11">
        <v>339</v>
      </c>
      <c r="J12" s="11">
        <v>7</v>
      </c>
      <c r="K12" s="11">
        <v>4454</v>
      </c>
      <c r="L12" s="11">
        <v>20</v>
      </c>
      <c r="M12" s="11">
        <v>16</v>
      </c>
      <c r="N12" s="11">
        <v>2759</v>
      </c>
      <c r="O12" s="11">
        <v>129</v>
      </c>
      <c r="P12" s="11">
        <v>1056</v>
      </c>
      <c r="Q12" s="11">
        <v>430</v>
      </c>
      <c r="R12" s="11">
        <v>44</v>
      </c>
    </row>
    <row r="13" spans="2:18" ht="20.100000000000001" customHeight="1" thickBot="1" x14ac:dyDescent="0.25">
      <c r="B13" s="6" t="s">
        <v>4</v>
      </c>
      <c r="C13" s="11">
        <v>2532</v>
      </c>
      <c r="D13" s="11">
        <v>12</v>
      </c>
      <c r="E13" s="11">
        <v>3</v>
      </c>
      <c r="F13" s="11">
        <v>1724</v>
      </c>
      <c r="G13" s="11">
        <v>37</v>
      </c>
      <c r="H13" s="11">
        <v>385</v>
      </c>
      <c r="I13" s="11">
        <v>305</v>
      </c>
      <c r="J13" s="11">
        <v>66</v>
      </c>
      <c r="K13" s="11">
        <v>3134</v>
      </c>
      <c r="L13" s="11">
        <v>70</v>
      </c>
      <c r="M13" s="11">
        <v>7</v>
      </c>
      <c r="N13" s="11">
        <v>2046</v>
      </c>
      <c r="O13" s="11">
        <v>108</v>
      </c>
      <c r="P13" s="11">
        <v>360</v>
      </c>
      <c r="Q13" s="11">
        <v>401</v>
      </c>
      <c r="R13" s="11">
        <v>142</v>
      </c>
    </row>
    <row r="14" spans="2:18" ht="20.100000000000001" customHeight="1" thickBot="1" x14ac:dyDescent="0.25">
      <c r="B14" s="6" t="s">
        <v>5</v>
      </c>
      <c r="C14" s="11">
        <v>6363</v>
      </c>
      <c r="D14" s="11">
        <v>61</v>
      </c>
      <c r="E14" s="11">
        <v>1</v>
      </c>
      <c r="F14" s="11">
        <v>4906</v>
      </c>
      <c r="G14" s="11">
        <v>207</v>
      </c>
      <c r="H14" s="11">
        <v>766</v>
      </c>
      <c r="I14" s="11">
        <v>370</v>
      </c>
      <c r="J14" s="11">
        <v>52</v>
      </c>
      <c r="K14" s="11">
        <v>7000</v>
      </c>
      <c r="L14" s="11">
        <v>104</v>
      </c>
      <c r="M14" s="11">
        <v>23</v>
      </c>
      <c r="N14" s="11">
        <v>4921</v>
      </c>
      <c r="O14" s="11">
        <v>301</v>
      </c>
      <c r="P14" s="11">
        <v>988</v>
      </c>
      <c r="Q14" s="11">
        <v>637</v>
      </c>
      <c r="R14" s="11">
        <v>26</v>
      </c>
    </row>
    <row r="15" spans="2:18" ht="20.100000000000001" customHeight="1" thickBot="1" x14ac:dyDescent="0.25">
      <c r="B15" s="6" t="s">
        <v>6</v>
      </c>
      <c r="C15" s="11">
        <v>9002</v>
      </c>
      <c r="D15" s="11">
        <v>90</v>
      </c>
      <c r="E15" s="11">
        <v>10</v>
      </c>
      <c r="F15" s="11">
        <v>6175</v>
      </c>
      <c r="G15" s="11">
        <v>158</v>
      </c>
      <c r="H15" s="11">
        <v>1067</v>
      </c>
      <c r="I15" s="11">
        <v>1217</v>
      </c>
      <c r="J15" s="11">
        <v>285</v>
      </c>
      <c r="K15" s="11">
        <v>9757</v>
      </c>
      <c r="L15" s="11">
        <v>84</v>
      </c>
      <c r="M15" s="11">
        <v>7</v>
      </c>
      <c r="N15" s="11">
        <v>6497</v>
      </c>
      <c r="O15" s="11">
        <v>122</v>
      </c>
      <c r="P15" s="11">
        <v>1447</v>
      </c>
      <c r="Q15" s="11">
        <v>1265</v>
      </c>
      <c r="R15" s="11">
        <v>335</v>
      </c>
    </row>
    <row r="16" spans="2:18" ht="20.100000000000001" customHeight="1" thickBot="1" x14ac:dyDescent="0.25">
      <c r="B16" s="6" t="s">
        <v>7</v>
      </c>
      <c r="C16" s="11">
        <v>1898</v>
      </c>
      <c r="D16" s="11">
        <v>10</v>
      </c>
      <c r="E16" s="11">
        <v>2</v>
      </c>
      <c r="F16" s="11">
        <v>1113</v>
      </c>
      <c r="G16" s="11">
        <v>42</v>
      </c>
      <c r="H16" s="11">
        <v>171</v>
      </c>
      <c r="I16" s="11">
        <v>173</v>
      </c>
      <c r="J16" s="11">
        <v>387</v>
      </c>
      <c r="K16" s="11">
        <v>2218</v>
      </c>
      <c r="L16" s="11">
        <v>22</v>
      </c>
      <c r="M16" s="11">
        <v>1</v>
      </c>
      <c r="N16" s="11">
        <v>1351</v>
      </c>
      <c r="O16" s="11">
        <v>73</v>
      </c>
      <c r="P16" s="11">
        <v>239</v>
      </c>
      <c r="Q16" s="11">
        <v>151</v>
      </c>
      <c r="R16" s="11">
        <v>381</v>
      </c>
    </row>
    <row r="17" spans="2:18" ht="20.100000000000001" customHeight="1" thickBot="1" x14ac:dyDescent="0.25">
      <c r="B17" s="6" t="s">
        <v>8</v>
      </c>
      <c r="C17" s="11">
        <v>5170</v>
      </c>
      <c r="D17" s="11">
        <v>59</v>
      </c>
      <c r="E17" s="11">
        <v>9</v>
      </c>
      <c r="F17" s="11">
        <v>4276</v>
      </c>
      <c r="G17" s="11">
        <v>53</v>
      </c>
      <c r="H17" s="11">
        <v>575</v>
      </c>
      <c r="I17" s="11">
        <v>177</v>
      </c>
      <c r="J17" s="11">
        <v>21</v>
      </c>
      <c r="K17" s="11">
        <v>5665</v>
      </c>
      <c r="L17" s="11">
        <v>18</v>
      </c>
      <c r="M17" s="11">
        <v>13</v>
      </c>
      <c r="N17" s="11">
        <v>4709</v>
      </c>
      <c r="O17" s="11">
        <v>129</v>
      </c>
      <c r="P17" s="11">
        <v>648</v>
      </c>
      <c r="Q17" s="11">
        <v>128</v>
      </c>
      <c r="R17" s="11">
        <v>20</v>
      </c>
    </row>
    <row r="18" spans="2:18" ht="20.100000000000001" customHeight="1" thickBot="1" x14ac:dyDescent="0.25">
      <c r="B18" s="6" t="s">
        <v>9</v>
      </c>
      <c r="C18" s="11">
        <v>6543</v>
      </c>
      <c r="D18" s="11">
        <v>45</v>
      </c>
      <c r="E18" s="11">
        <v>5</v>
      </c>
      <c r="F18" s="11">
        <v>4933</v>
      </c>
      <c r="G18" s="11">
        <v>102</v>
      </c>
      <c r="H18" s="11">
        <v>479</v>
      </c>
      <c r="I18" s="11">
        <v>401</v>
      </c>
      <c r="J18" s="11">
        <v>578</v>
      </c>
      <c r="K18" s="11">
        <v>6333</v>
      </c>
      <c r="L18" s="11">
        <v>45</v>
      </c>
      <c r="M18" s="11">
        <v>4</v>
      </c>
      <c r="N18" s="11">
        <v>4830</v>
      </c>
      <c r="O18" s="11">
        <v>83</v>
      </c>
      <c r="P18" s="11">
        <v>699</v>
      </c>
      <c r="Q18" s="11">
        <v>395</v>
      </c>
      <c r="R18" s="11">
        <v>277</v>
      </c>
    </row>
    <row r="19" spans="2:18" ht="20.100000000000001" customHeight="1" thickBot="1" x14ac:dyDescent="0.25">
      <c r="B19" s="6" t="s">
        <v>10</v>
      </c>
      <c r="C19" s="11">
        <v>21857</v>
      </c>
      <c r="D19" s="11">
        <v>440</v>
      </c>
      <c r="E19" s="11">
        <v>39</v>
      </c>
      <c r="F19" s="11">
        <v>15709</v>
      </c>
      <c r="G19" s="11">
        <v>233</v>
      </c>
      <c r="H19" s="11">
        <v>3274</v>
      </c>
      <c r="I19" s="11">
        <v>1998</v>
      </c>
      <c r="J19" s="11">
        <v>164</v>
      </c>
      <c r="K19" s="11">
        <v>23021</v>
      </c>
      <c r="L19" s="11">
        <v>298</v>
      </c>
      <c r="M19" s="11">
        <v>19</v>
      </c>
      <c r="N19" s="11">
        <v>16728</v>
      </c>
      <c r="O19" s="11">
        <v>380</v>
      </c>
      <c r="P19" s="11">
        <v>3602</v>
      </c>
      <c r="Q19" s="11">
        <v>1779</v>
      </c>
      <c r="R19" s="11">
        <v>215</v>
      </c>
    </row>
    <row r="20" spans="2:18" ht="20.100000000000001" customHeight="1" thickBot="1" x14ac:dyDescent="0.25">
      <c r="B20" s="6" t="s">
        <v>11</v>
      </c>
      <c r="C20" s="11">
        <v>22654</v>
      </c>
      <c r="D20" s="11">
        <v>214</v>
      </c>
      <c r="E20" s="11">
        <v>15</v>
      </c>
      <c r="F20" s="11">
        <v>14947</v>
      </c>
      <c r="G20" s="11">
        <v>433</v>
      </c>
      <c r="H20" s="11">
        <v>3167</v>
      </c>
      <c r="I20" s="11">
        <v>2965</v>
      </c>
      <c r="J20" s="11">
        <v>913</v>
      </c>
      <c r="K20" s="11">
        <v>26566</v>
      </c>
      <c r="L20" s="11">
        <v>303</v>
      </c>
      <c r="M20" s="11">
        <v>61</v>
      </c>
      <c r="N20" s="11">
        <v>16614</v>
      </c>
      <c r="O20" s="11">
        <v>406</v>
      </c>
      <c r="P20" s="11">
        <v>3775</v>
      </c>
      <c r="Q20" s="11">
        <v>2736</v>
      </c>
      <c r="R20" s="11">
        <v>2671</v>
      </c>
    </row>
    <row r="21" spans="2:18" ht="20.100000000000001" customHeight="1" thickBot="1" x14ac:dyDescent="0.25">
      <c r="B21" s="6" t="s">
        <v>12</v>
      </c>
      <c r="C21" s="11">
        <v>2592</v>
      </c>
      <c r="D21" s="11">
        <v>30</v>
      </c>
      <c r="E21" s="11">
        <v>5</v>
      </c>
      <c r="F21" s="11">
        <v>1749</v>
      </c>
      <c r="G21" s="11">
        <v>37</v>
      </c>
      <c r="H21" s="11">
        <v>336</v>
      </c>
      <c r="I21" s="11">
        <v>135</v>
      </c>
      <c r="J21" s="11">
        <v>300</v>
      </c>
      <c r="K21" s="11">
        <v>3156</v>
      </c>
      <c r="L21" s="11">
        <v>39</v>
      </c>
      <c r="M21" s="11">
        <v>4</v>
      </c>
      <c r="N21" s="11">
        <v>2040</v>
      </c>
      <c r="O21" s="11">
        <v>41</v>
      </c>
      <c r="P21" s="11">
        <v>399</v>
      </c>
      <c r="Q21" s="11">
        <v>304</v>
      </c>
      <c r="R21" s="11">
        <v>329</v>
      </c>
    </row>
    <row r="22" spans="2:18" ht="20.100000000000001" customHeight="1" thickBot="1" x14ac:dyDescent="0.25">
      <c r="B22" s="6" t="s">
        <v>13</v>
      </c>
      <c r="C22" s="11">
        <v>6259</v>
      </c>
      <c r="D22" s="11">
        <v>155</v>
      </c>
      <c r="E22" s="11">
        <v>1</v>
      </c>
      <c r="F22" s="11">
        <v>5107</v>
      </c>
      <c r="G22" s="11">
        <v>116</v>
      </c>
      <c r="H22" s="11">
        <v>514</v>
      </c>
      <c r="I22" s="11">
        <v>280</v>
      </c>
      <c r="J22" s="11">
        <v>86</v>
      </c>
      <c r="K22" s="11">
        <v>6995</v>
      </c>
      <c r="L22" s="11">
        <v>150</v>
      </c>
      <c r="M22" s="11">
        <v>5</v>
      </c>
      <c r="N22" s="11">
        <v>5373</v>
      </c>
      <c r="O22" s="11">
        <v>69</v>
      </c>
      <c r="P22" s="11">
        <v>1071</v>
      </c>
      <c r="Q22" s="11">
        <v>216</v>
      </c>
      <c r="R22" s="11">
        <v>111</v>
      </c>
    </row>
    <row r="23" spans="2:18" ht="20.100000000000001" customHeight="1" thickBot="1" x14ac:dyDescent="0.25">
      <c r="B23" s="6" t="s">
        <v>14</v>
      </c>
      <c r="C23" s="11">
        <v>25454</v>
      </c>
      <c r="D23" s="11">
        <v>304</v>
      </c>
      <c r="E23" s="11">
        <v>33</v>
      </c>
      <c r="F23" s="11">
        <v>18610</v>
      </c>
      <c r="G23" s="11">
        <v>275</v>
      </c>
      <c r="H23" s="11">
        <v>4003</v>
      </c>
      <c r="I23" s="11">
        <v>1435</v>
      </c>
      <c r="J23" s="11">
        <v>794</v>
      </c>
      <c r="K23" s="11">
        <v>27769</v>
      </c>
      <c r="L23" s="11">
        <v>371</v>
      </c>
      <c r="M23" s="11">
        <v>62</v>
      </c>
      <c r="N23" s="11">
        <v>19462</v>
      </c>
      <c r="O23" s="11">
        <v>345</v>
      </c>
      <c r="P23" s="11">
        <v>5000</v>
      </c>
      <c r="Q23" s="11">
        <v>1711</v>
      </c>
      <c r="R23" s="11">
        <v>818</v>
      </c>
    </row>
    <row r="24" spans="2:18" ht="20.100000000000001" customHeight="1" thickBot="1" x14ac:dyDescent="0.25">
      <c r="B24" s="6" t="s">
        <v>15</v>
      </c>
      <c r="C24" s="11">
        <v>6750</v>
      </c>
      <c r="D24" s="11">
        <v>1</v>
      </c>
      <c r="E24" s="11">
        <v>0</v>
      </c>
      <c r="F24" s="11">
        <v>5516</v>
      </c>
      <c r="G24" s="11">
        <v>137</v>
      </c>
      <c r="H24" s="11">
        <v>760</v>
      </c>
      <c r="I24" s="11">
        <v>317</v>
      </c>
      <c r="J24" s="11">
        <v>19</v>
      </c>
      <c r="K24" s="11">
        <v>7904</v>
      </c>
      <c r="L24" s="11">
        <v>6</v>
      </c>
      <c r="M24" s="11">
        <v>2</v>
      </c>
      <c r="N24" s="11">
        <v>6023</v>
      </c>
      <c r="O24" s="11">
        <v>208</v>
      </c>
      <c r="P24" s="11">
        <v>1133</v>
      </c>
      <c r="Q24" s="11">
        <v>472</v>
      </c>
      <c r="R24" s="11">
        <v>60</v>
      </c>
    </row>
    <row r="25" spans="2:18" ht="20.100000000000001" customHeight="1" thickBot="1" x14ac:dyDescent="0.25">
      <c r="B25" s="6" t="s">
        <v>16</v>
      </c>
      <c r="C25" s="11">
        <v>1630</v>
      </c>
      <c r="D25" s="11">
        <v>0</v>
      </c>
      <c r="E25" s="11">
        <v>20</v>
      </c>
      <c r="F25" s="11">
        <v>1263</v>
      </c>
      <c r="G25" s="11">
        <v>28</v>
      </c>
      <c r="H25" s="11">
        <v>200</v>
      </c>
      <c r="I25" s="11">
        <v>100</v>
      </c>
      <c r="J25" s="11">
        <v>19</v>
      </c>
      <c r="K25" s="11">
        <v>2352</v>
      </c>
      <c r="L25" s="11">
        <v>2</v>
      </c>
      <c r="M25" s="11">
        <v>10</v>
      </c>
      <c r="N25" s="11">
        <v>1658</v>
      </c>
      <c r="O25" s="11">
        <v>58</v>
      </c>
      <c r="P25" s="11">
        <v>352</v>
      </c>
      <c r="Q25" s="11">
        <v>98</v>
      </c>
      <c r="R25" s="11">
        <v>174</v>
      </c>
    </row>
    <row r="26" spans="2:18" ht="20.100000000000001" customHeight="1" thickBot="1" x14ac:dyDescent="0.25">
      <c r="B26" s="7" t="s">
        <v>17</v>
      </c>
      <c r="C26" s="11">
        <v>5357</v>
      </c>
      <c r="D26" s="11">
        <v>277</v>
      </c>
      <c r="E26" s="11">
        <v>27</v>
      </c>
      <c r="F26" s="11">
        <v>3095</v>
      </c>
      <c r="G26" s="11">
        <v>70</v>
      </c>
      <c r="H26" s="11">
        <v>1511</v>
      </c>
      <c r="I26" s="11">
        <v>168</v>
      </c>
      <c r="J26" s="11">
        <v>209</v>
      </c>
      <c r="K26" s="11">
        <v>6095</v>
      </c>
      <c r="L26" s="11">
        <v>393</v>
      </c>
      <c r="M26" s="11">
        <v>19</v>
      </c>
      <c r="N26" s="11">
        <v>3455</v>
      </c>
      <c r="O26" s="11">
        <v>61</v>
      </c>
      <c r="P26" s="11">
        <v>1741</v>
      </c>
      <c r="Q26" s="11">
        <v>220</v>
      </c>
      <c r="R26" s="11">
        <v>206</v>
      </c>
    </row>
    <row r="27" spans="2:18" ht="20.100000000000001" customHeight="1" thickBot="1" x14ac:dyDescent="0.25">
      <c r="B27" s="8" t="s">
        <v>18</v>
      </c>
      <c r="C27" s="11">
        <v>823</v>
      </c>
      <c r="D27" s="11">
        <v>0</v>
      </c>
      <c r="E27" s="11">
        <v>0</v>
      </c>
      <c r="F27" s="11">
        <v>783</v>
      </c>
      <c r="G27" s="11">
        <v>0</v>
      </c>
      <c r="H27" s="11">
        <v>38</v>
      </c>
      <c r="I27" s="11">
        <v>2</v>
      </c>
      <c r="J27" s="11">
        <v>0</v>
      </c>
      <c r="K27" s="11">
        <v>893</v>
      </c>
      <c r="L27" s="11">
        <v>0</v>
      </c>
      <c r="M27" s="11">
        <v>0</v>
      </c>
      <c r="N27" s="11">
        <v>857</v>
      </c>
      <c r="O27" s="11">
        <v>0</v>
      </c>
      <c r="P27" s="11">
        <v>20</v>
      </c>
      <c r="Q27" s="11">
        <v>16</v>
      </c>
      <c r="R27" s="11">
        <v>0</v>
      </c>
    </row>
    <row r="28" spans="2:18" ht="20.100000000000001" customHeight="1" thickBot="1" x14ac:dyDescent="0.25">
      <c r="B28" s="9" t="s">
        <v>19</v>
      </c>
      <c r="C28" s="12">
        <f>SUM(C11:C27)</f>
        <v>162848</v>
      </c>
      <c r="D28" s="12">
        <f t="shared" ref="D28:R28" si="0">SUM(D11:D27)</f>
        <v>2283</v>
      </c>
      <c r="E28" s="12">
        <f t="shared" si="0"/>
        <v>189</v>
      </c>
      <c r="F28" s="12">
        <f t="shared" si="0"/>
        <v>116734</v>
      </c>
      <c r="G28" s="12">
        <f t="shared" si="0"/>
        <v>2339</v>
      </c>
      <c r="H28" s="12">
        <f t="shared" si="0"/>
        <v>22350</v>
      </c>
      <c r="I28" s="12">
        <f t="shared" si="0"/>
        <v>13651</v>
      </c>
      <c r="J28" s="12">
        <f t="shared" si="0"/>
        <v>5302</v>
      </c>
      <c r="K28" s="12">
        <f t="shared" si="0"/>
        <v>182065</v>
      </c>
      <c r="L28" s="12">
        <f t="shared" si="0"/>
        <v>2201</v>
      </c>
      <c r="M28" s="12">
        <f t="shared" si="0"/>
        <v>330</v>
      </c>
      <c r="N28" s="12">
        <f t="shared" si="0"/>
        <v>128102</v>
      </c>
      <c r="O28" s="12">
        <f t="shared" si="0"/>
        <v>2981</v>
      </c>
      <c r="P28" s="12">
        <f t="shared" si="0"/>
        <v>27097</v>
      </c>
      <c r="Q28" s="12">
        <f t="shared" si="0"/>
        <v>14161</v>
      </c>
      <c r="R28" s="12">
        <f t="shared" si="0"/>
        <v>7193</v>
      </c>
    </row>
    <row r="29" spans="2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2" spans="2:18" ht="15" thickBot="1" x14ac:dyDescent="0.25">
      <c r="B32" s="13"/>
      <c r="C32" s="27" t="s">
        <v>109</v>
      </c>
      <c r="D32" s="28"/>
      <c r="E32" s="28"/>
      <c r="F32" s="28"/>
      <c r="G32" s="28"/>
      <c r="H32" s="28"/>
      <c r="I32" s="28"/>
      <c r="J32" s="28"/>
    </row>
    <row r="33" spans="2:10" ht="15" thickBot="1" x14ac:dyDescent="0.25">
      <c r="B33" s="13"/>
      <c r="C33" s="38" t="s">
        <v>119</v>
      </c>
      <c r="D33" s="38"/>
      <c r="E33" s="38"/>
      <c r="F33" s="38"/>
      <c r="G33" s="38"/>
      <c r="H33" s="38"/>
      <c r="I33" s="38"/>
      <c r="J33" s="38"/>
    </row>
    <row r="34" spans="2:10" ht="44.25" customHeight="1" thickBot="1" x14ac:dyDescent="0.25">
      <c r="B34" s="13"/>
      <c r="C34" s="29" t="s">
        <v>20</v>
      </c>
      <c r="D34" s="31" t="s">
        <v>28</v>
      </c>
      <c r="E34" s="33" t="s">
        <v>21</v>
      </c>
      <c r="F34" s="35" t="s">
        <v>22</v>
      </c>
      <c r="G34" s="36"/>
      <c r="H34" s="37"/>
      <c r="I34" s="33" t="s">
        <v>23</v>
      </c>
      <c r="J34" s="33" t="s">
        <v>24</v>
      </c>
    </row>
    <row r="35" spans="2:10" ht="44.25" customHeight="1" thickBot="1" x14ac:dyDescent="0.25">
      <c r="B35" s="13"/>
      <c r="C35" s="30"/>
      <c r="D35" s="32"/>
      <c r="E35" s="34"/>
      <c r="F35" s="10" t="s">
        <v>25</v>
      </c>
      <c r="G35" s="10" t="s">
        <v>26</v>
      </c>
      <c r="H35" s="10" t="s">
        <v>27</v>
      </c>
      <c r="I35" s="34"/>
      <c r="J35" s="34"/>
    </row>
    <row r="36" spans="2:10" ht="20.100000000000001" customHeight="1" thickBot="1" x14ac:dyDescent="0.25">
      <c r="B36" s="5" t="s">
        <v>2</v>
      </c>
      <c r="C36" s="14">
        <f t="shared" ref="C36:J36" si="1">IF(C11&gt;0,(K11-C11)/C11,"-")</f>
        <v>0.14127105666156203</v>
      </c>
      <c r="D36" s="14">
        <f t="shared" si="1"/>
        <v>-0.50714285714285712</v>
      </c>
      <c r="E36" s="14">
        <f t="shared" si="1"/>
        <v>3.0526315789473686</v>
      </c>
      <c r="F36" s="14">
        <f t="shared" si="1"/>
        <v>0.17556472366324904</v>
      </c>
      <c r="G36" s="14">
        <f t="shared" si="1"/>
        <v>0.40540540540540543</v>
      </c>
      <c r="H36" s="14">
        <f t="shared" si="1"/>
        <v>0.17343268242548818</v>
      </c>
      <c r="I36" s="14">
        <f t="shared" si="1"/>
        <v>-2.0495564392780666E-2</v>
      </c>
      <c r="J36" s="14">
        <f t="shared" si="1"/>
        <v>-1.2838801711840228E-2</v>
      </c>
    </row>
    <row r="37" spans="2:10" ht="20.100000000000001" customHeight="1" thickBot="1" x14ac:dyDescent="0.25">
      <c r="B37" s="6" t="s">
        <v>3</v>
      </c>
      <c r="C37" s="14">
        <f t="shared" ref="C37:J37" si="2">IF(C12&gt;0,(K12-C12)/C12,"-")</f>
        <v>0.11127744510978044</v>
      </c>
      <c r="D37" s="14">
        <f t="shared" si="2"/>
        <v>-0.2</v>
      </c>
      <c r="E37" s="14" t="str">
        <f t="shared" si="2"/>
        <v>-</v>
      </c>
      <c r="F37" s="14">
        <f t="shared" si="2"/>
        <v>0.17554324669791224</v>
      </c>
      <c r="G37" s="14">
        <f t="shared" si="2"/>
        <v>0.65384615384615385</v>
      </c>
      <c r="H37" s="14">
        <f t="shared" si="2"/>
        <v>-0.12871287128712872</v>
      </c>
      <c r="I37" s="14">
        <f t="shared" si="2"/>
        <v>0.26843657817109146</v>
      </c>
      <c r="J37" s="14">
        <f t="shared" si="2"/>
        <v>5.2857142857142856</v>
      </c>
    </row>
    <row r="38" spans="2:10" ht="20.100000000000001" customHeight="1" thickBot="1" x14ac:dyDescent="0.25">
      <c r="B38" s="6" t="s">
        <v>4</v>
      </c>
      <c r="C38" s="14">
        <f t="shared" ref="C38:J38" si="3">IF(C13&gt;0,(K13-C13)/C13,"-")</f>
        <v>0.2377567140600316</v>
      </c>
      <c r="D38" s="14">
        <f t="shared" si="3"/>
        <v>4.833333333333333</v>
      </c>
      <c r="E38" s="14">
        <f t="shared" si="3"/>
        <v>1.3333333333333333</v>
      </c>
      <c r="F38" s="14">
        <f t="shared" si="3"/>
        <v>0.18677494199535963</v>
      </c>
      <c r="G38" s="14">
        <f t="shared" si="3"/>
        <v>1.9189189189189189</v>
      </c>
      <c r="H38" s="14">
        <f t="shared" si="3"/>
        <v>-6.4935064935064929E-2</v>
      </c>
      <c r="I38" s="14">
        <f t="shared" si="3"/>
        <v>0.31475409836065577</v>
      </c>
      <c r="J38" s="14">
        <f t="shared" si="3"/>
        <v>1.1515151515151516</v>
      </c>
    </row>
    <row r="39" spans="2:10" ht="20.100000000000001" customHeight="1" thickBot="1" x14ac:dyDescent="0.25">
      <c r="B39" s="6" t="s">
        <v>5</v>
      </c>
      <c r="C39" s="14">
        <f t="shared" ref="C39:J39" si="4">IF(C14&gt;0,(K14-C14)/C14,"-")</f>
        <v>0.1001100110011001</v>
      </c>
      <c r="D39" s="14">
        <f t="shared" si="4"/>
        <v>0.70491803278688525</v>
      </c>
      <c r="E39" s="14">
        <f t="shared" si="4"/>
        <v>22</v>
      </c>
      <c r="F39" s="14">
        <f t="shared" si="4"/>
        <v>3.0574806359559724E-3</v>
      </c>
      <c r="G39" s="14">
        <f t="shared" si="4"/>
        <v>0.45410628019323673</v>
      </c>
      <c r="H39" s="14">
        <f t="shared" si="4"/>
        <v>0.28981723237597912</v>
      </c>
      <c r="I39" s="14">
        <f t="shared" si="4"/>
        <v>0.72162162162162158</v>
      </c>
      <c r="J39" s="14">
        <f t="shared" si="4"/>
        <v>-0.5</v>
      </c>
    </row>
    <row r="40" spans="2:10" ht="20.100000000000001" customHeight="1" thickBot="1" x14ac:dyDescent="0.25">
      <c r="B40" s="6" t="s">
        <v>6</v>
      </c>
      <c r="C40" s="14">
        <f t="shared" ref="C40:J40" si="5">IF(C15&gt;0,(K15-C15)/C15,"-")</f>
        <v>8.3870251055321046E-2</v>
      </c>
      <c r="D40" s="14">
        <f t="shared" si="5"/>
        <v>-6.6666666666666666E-2</v>
      </c>
      <c r="E40" s="14">
        <f t="shared" si="5"/>
        <v>-0.3</v>
      </c>
      <c r="F40" s="14">
        <f t="shared" si="5"/>
        <v>5.2145748987854249E-2</v>
      </c>
      <c r="G40" s="14">
        <f t="shared" si="5"/>
        <v>-0.22784810126582278</v>
      </c>
      <c r="H40" s="14">
        <f t="shared" si="5"/>
        <v>0.35613870665417058</v>
      </c>
      <c r="I40" s="14">
        <f t="shared" si="5"/>
        <v>3.944124897288414E-2</v>
      </c>
      <c r="J40" s="14">
        <f t="shared" si="5"/>
        <v>0.17543859649122806</v>
      </c>
    </row>
    <row r="41" spans="2:10" ht="20.100000000000001" customHeight="1" thickBot="1" x14ac:dyDescent="0.25">
      <c r="B41" s="6" t="s">
        <v>7</v>
      </c>
      <c r="C41" s="14">
        <f t="shared" ref="C41:J41" si="6">IF(C16&gt;0,(K16-C16)/C16,"-")</f>
        <v>0.16859852476290832</v>
      </c>
      <c r="D41" s="14">
        <f t="shared" si="6"/>
        <v>1.2</v>
      </c>
      <c r="E41" s="14">
        <f t="shared" si="6"/>
        <v>-0.5</v>
      </c>
      <c r="F41" s="14">
        <f t="shared" si="6"/>
        <v>0.21383647798742139</v>
      </c>
      <c r="G41" s="14">
        <f t="shared" si="6"/>
        <v>0.73809523809523814</v>
      </c>
      <c r="H41" s="14">
        <f t="shared" si="6"/>
        <v>0.39766081871345027</v>
      </c>
      <c r="I41" s="14">
        <f t="shared" si="6"/>
        <v>-0.12716763005780346</v>
      </c>
      <c r="J41" s="14">
        <f t="shared" si="6"/>
        <v>-1.5503875968992248E-2</v>
      </c>
    </row>
    <row r="42" spans="2:10" ht="20.100000000000001" customHeight="1" thickBot="1" x14ac:dyDescent="0.25">
      <c r="B42" s="6" t="s">
        <v>8</v>
      </c>
      <c r="C42" s="14">
        <f t="shared" ref="C42:J42" si="7">IF(C17&gt;0,(K17-C17)/C17,"-")</f>
        <v>9.5744680851063829E-2</v>
      </c>
      <c r="D42" s="14">
        <f t="shared" si="7"/>
        <v>-0.69491525423728817</v>
      </c>
      <c r="E42" s="14">
        <f t="shared" si="7"/>
        <v>0.44444444444444442</v>
      </c>
      <c r="F42" s="14">
        <f t="shared" si="7"/>
        <v>0.10126286248830683</v>
      </c>
      <c r="G42" s="14">
        <f t="shared" si="7"/>
        <v>1.4339622641509433</v>
      </c>
      <c r="H42" s="14">
        <f t="shared" si="7"/>
        <v>0.12695652173913044</v>
      </c>
      <c r="I42" s="14">
        <f t="shared" si="7"/>
        <v>-0.2768361581920904</v>
      </c>
      <c r="J42" s="14">
        <f t="shared" si="7"/>
        <v>-4.7619047619047616E-2</v>
      </c>
    </row>
    <row r="43" spans="2:10" ht="20.100000000000001" customHeight="1" thickBot="1" x14ac:dyDescent="0.25">
      <c r="B43" s="6" t="s">
        <v>9</v>
      </c>
      <c r="C43" s="14">
        <f t="shared" ref="C43:J43" si="8">IF(C18&gt;0,(K18-C18)/C18,"-")</f>
        <v>-3.2095369096744611E-2</v>
      </c>
      <c r="D43" s="14">
        <f t="shared" si="8"/>
        <v>0</v>
      </c>
      <c r="E43" s="14">
        <f t="shared" si="8"/>
        <v>-0.2</v>
      </c>
      <c r="F43" s="14">
        <f t="shared" si="8"/>
        <v>-2.0879789174944253E-2</v>
      </c>
      <c r="G43" s="14">
        <f t="shared" si="8"/>
        <v>-0.18627450980392157</v>
      </c>
      <c r="H43" s="14">
        <f t="shared" si="8"/>
        <v>0.45929018789144049</v>
      </c>
      <c r="I43" s="14">
        <f t="shared" si="8"/>
        <v>-1.4962593516209476E-2</v>
      </c>
      <c r="J43" s="14">
        <f t="shared" si="8"/>
        <v>-0.52076124567474047</v>
      </c>
    </row>
    <row r="44" spans="2:10" ht="20.100000000000001" customHeight="1" thickBot="1" x14ac:dyDescent="0.25">
      <c r="B44" s="6" t="s">
        <v>10</v>
      </c>
      <c r="C44" s="14">
        <f t="shared" ref="C44:J44" si="9">IF(C19&gt;0,(K19-C19)/C19,"-")</f>
        <v>5.3255250034313951E-2</v>
      </c>
      <c r="D44" s="14">
        <f t="shared" si="9"/>
        <v>-0.32272727272727275</v>
      </c>
      <c r="E44" s="14">
        <f t="shared" si="9"/>
        <v>-0.51282051282051277</v>
      </c>
      <c r="F44" s="14">
        <f t="shared" si="9"/>
        <v>6.4867273537462605E-2</v>
      </c>
      <c r="G44" s="14">
        <f t="shared" si="9"/>
        <v>0.63090128755364805</v>
      </c>
      <c r="H44" s="14">
        <f t="shared" si="9"/>
        <v>0.1001832620647526</v>
      </c>
      <c r="I44" s="14">
        <f t="shared" si="9"/>
        <v>-0.10960960960960961</v>
      </c>
      <c r="J44" s="14">
        <f t="shared" si="9"/>
        <v>0.31097560975609756</v>
      </c>
    </row>
    <row r="45" spans="2:10" ht="20.100000000000001" customHeight="1" thickBot="1" x14ac:dyDescent="0.25">
      <c r="B45" s="6" t="s">
        <v>11</v>
      </c>
      <c r="C45" s="14">
        <f t="shared" ref="C45:J45" si="10">IF(C20&gt;0,(K20-C20)/C20,"-")</f>
        <v>0.17268473558753422</v>
      </c>
      <c r="D45" s="14">
        <f t="shared" si="10"/>
        <v>0.41588785046728971</v>
      </c>
      <c r="E45" s="14">
        <f t="shared" si="10"/>
        <v>3.0666666666666669</v>
      </c>
      <c r="F45" s="14">
        <f t="shared" si="10"/>
        <v>0.11152739680203386</v>
      </c>
      <c r="G45" s="14">
        <f t="shared" si="10"/>
        <v>-6.2355658198614321E-2</v>
      </c>
      <c r="H45" s="14">
        <f t="shared" si="10"/>
        <v>0.19197979160088413</v>
      </c>
      <c r="I45" s="14">
        <f t="shared" si="10"/>
        <v>-7.7234401349072515E-2</v>
      </c>
      <c r="J45" s="14">
        <f t="shared" si="10"/>
        <v>1.9255202628696604</v>
      </c>
    </row>
    <row r="46" spans="2:10" ht="20.100000000000001" customHeight="1" thickBot="1" x14ac:dyDescent="0.25">
      <c r="B46" s="6" t="s">
        <v>12</v>
      </c>
      <c r="C46" s="14">
        <f t="shared" ref="C46:J46" si="11">IF(C21&gt;0,(K21-C21)/C21,"-")</f>
        <v>0.21759259259259259</v>
      </c>
      <c r="D46" s="14">
        <f t="shared" si="11"/>
        <v>0.3</v>
      </c>
      <c r="E46" s="14">
        <f t="shared" si="11"/>
        <v>-0.2</v>
      </c>
      <c r="F46" s="14">
        <f t="shared" si="11"/>
        <v>0.16638078902229847</v>
      </c>
      <c r="G46" s="14">
        <f t="shared" si="11"/>
        <v>0.10810810810810811</v>
      </c>
      <c r="H46" s="14">
        <f t="shared" si="11"/>
        <v>0.1875</v>
      </c>
      <c r="I46" s="14">
        <f t="shared" si="11"/>
        <v>1.2518518518518518</v>
      </c>
      <c r="J46" s="14">
        <f t="shared" si="11"/>
        <v>9.6666666666666665E-2</v>
      </c>
    </row>
    <row r="47" spans="2:10" ht="20.100000000000001" customHeight="1" thickBot="1" x14ac:dyDescent="0.25">
      <c r="B47" s="6" t="s">
        <v>13</v>
      </c>
      <c r="C47" s="14">
        <f t="shared" ref="C47:J47" si="12">IF(C22&gt;0,(K22-C22)/C22,"-")</f>
        <v>0.11759066943601214</v>
      </c>
      <c r="D47" s="14">
        <f t="shared" si="12"/>
        <v>-3.2258064516129031E-2</v>
      </c>
      <c r="E47" s="14">
        <f t="shared" si="12"/>
        <v>4</v>
      </c>
      <c r="F47" s="14">
        <f t="shared" si="12"/>
        <v>5.2085373017427064E-2</v>
      </c>
      <c r="G47" s="14">
        <f t="shared" si="12"/>
        <v>-0.40517241379310343</v>
      </c>
      <c r="H47" s="14">
        <f t="shared" si="12"/>
        <v>1.0836575875486381</v>
      </c>
      <c r="I47" s="14">
        <f t="shared" si="12"/>
        <v>-0.22857142857142856</v>
      </c>
      <c r="J47" s="14">
        <f t="shared" si="12"/>
        <v>0.29069767441860467</v>
      </c>
    </row>
    <row r="48" spans="2:10" ht="20.100000000000001" customHeight="1" thickBot="1" x14ac:dyDescent="0.25">
      <c r="B48" s="6" t="s">
        <v>14</v>
      </c>
      <c r="C48" s="14">
        <f t="shared" ref="C48:J48" si="13">IF(C23&gt;0,(K23-C23)/C23,"-")</f>
        <v>9.0948377465231392E-2</v>
      </c>
      <c r="D48" s="14">
        <f t="shared" si="13"/>
        <v>0.22039473684210525</v>
      </c>
      <c r="E48" s="14">
        <f t="shared" si="13"/>
        <v>0.87878787878787878</v>
      </c>
      <c r="F48" s="14">
        <f t="shared" si="13"/>
        <v>4.5781837721655026E-2</v>
      </c>
      <c r="G48" s="14">
        <f t="shared" si="13"/>
        <v>0.25454545454545452</v>
      </c>
      <c r="H48" s="14">
        <f t="shared" si="13"/>
        <v>0.24906320259805145</v>
      </c>
      <c r="I48" s="14">
        <f t="shared" si="13"/>
        <v>0.19233449477351916</v>
      </c>
      <c r="J48" s="14">
        <f t="shared" si="13"/>
        <v>3.0226700251889168E-2</v>
      </c>
    </row>
    <row r="49" spans="2:10" ht="20.100000000000001" customHeight="1" thickBot="1" x14ac:dyDescent="0.25">
      <c r="B49" s="6" t="s">
        <v>15</v>
      </c>
      <c r="C49" s="14">
        <f t="shared" ref="C49:J49" si="14">IF(C24&gt;0,(K24-C24)/C24,"-")</f>
        <v>0.17096296296296296</v>
      </c>
      <c r="D49" s="14">
        <f t="shared" si="14"/>
        <v>5</v>
      </c>
      <c r="E49" s="14" t="str">
        <f t="shared" si="14"/>
        <v>-</v>
      </c>
      <c r="F49" s="14">
        <f t="shared" si="14"/>
        <v>9.191443074691806E-2</v>
      </c>
      <c r="G49" s="14">
        <f t="shared" si="14"/>
        <v>0.51824817518248179</v>
      </c>
      <c r="H49" s="14">
        <f t="shared" si="14"/>
        <v>0.49078947368421055</v>
      </c>
      <c r="I49" s="14">
        <f t="shared" si="14"/>
        <v>0.48895899053627762</v>
      </c>
      <c r="J49" s="14">
        <f t="shared" si="14"/>
        <v>2.1578947368421053</v>
      </c>
    </row>
    <row r="50" spans="2:10" ht="20.100000000000001" customHeight="1" thickBot="1" x14ac:dyDescent="0.25">
      <c r="B50" s="6" t="s">
        <v>16</v>
      </c>
      <c r="C50" s="14">
        <f t="shared" ref="C50:J50" si="15">IF(C25&gt;0,(K25-C25)/C25,"-")</f>
        <v>0.44294478527607362</v>
      </c>
      <c r="D50" s="14" t="str">
        <f t="shared" si="15"/>
        <v>-</v>
      </c>
      <c r="E50" s="14">
        <f t="shared" si="15"/>
        <v>-0.5</v>
      </c>
      <c r="F50" s="14">
        <f t="shared" si="15"/>
        <v>0.31274742676167855</v>
      </c>
      <c r="G50" s="14">
        <f t="shared" si="15"/>
        <v>1.0714285714285714</v>
      </c>
      <c r="H50" s="14">
        <f t="shared" si="15"/>
        <v>0.76</v>
      </c>
      <c r="I50" s="14">
        <f t="shared" si="15"/>
        <v>-0.02</v>
      </c>
      <c r="J50" s="14">
        <f t="shared" si="15"/>
        <v>8.1578947368421044</v>
      </c>
    </row>
    <row r="51" spans="2:10" ht="20.100000000000001" customHeight="1" thickBot="1" x14ac:dyDescent="0.25">
      <c r="B51" s="7" t="s">
        <v>17</v>
      </c>
      <c r="C51" s="14">
        <f t="shared" ref="C51:J51" si="16">IF(C26&gt;0,(K26-C26)/C26,"-")</f>
        <v>0.13776367369796527</v>
      </c>
      <c r="D51" s="14">
        <f t="shared" si="16"/>
        <v>0.41877256317689532</v>
      </c>
      <c r="E51" s="14">
        <f t="shared" si="16"/>
        <v>-0.29629629629629628</v>
      </c>
      <c r="F51" s="14">
        <f t="shared" si="16"/>
        <v>0.11631663974151858</v>
      </c>
      <c r="G51" s="14">
        <f t="shared" si="16"/>
        <v>-0.12857142857142856</v>
      </c>
      <c r="H51" s="14">
        <f t="shared" si="16"/>
        <v>0.15221707478491064</v>
      </c>
      <c r="I51" s="14">
        <f t="shared" si="16"/>
        <v>0.30952380952380953</v>
      </c>
      <c r="J51" s="14">
        <f t="shared" si="16"/>
        <v>-1.4354066985645933E-2</v>
      </c>
    </row>
    <row r="52" spans="2:10" ht="20.100000000000001" customHeight="1" thickBot="1" x14ac:dyDescent="0.25">
      <c r="B52" s="8" t="s">
        <v>18</v>
      </c>
      <c r="C52" s="14">
        <f t="shared" ref="C52:J52" si="17">IF(C27&gt;0,(K27-C27)/C27,"-")</f>
        <v>8.5054678007290399E-2</v>
      </c>
      <c r="D52" s="14" t="str">
        <f t="shared" si="17"/>
        <v>-</v>
      </c>
      <c r="E52" s="14" t="str">
        <f t="shared" si="17"/>
        <v>-</v>
      </c>
      <c r="F52" s="14">
        <f t="shared" si="17"/>
        <v>9.4508301404853126E-2</v>
      </c>
      <c r="G52" s="14" t="str">
        <f t="shared" si="17"/>
        <v>-</v>
      </c>
      <c r="H52" s="14">
        <f t="shared" si="17"/>
        <v>-0.47368421052631576</v>
      </c>
      <c r="I52" s="14">
        <f t="shared" si="17"/>
        <v>7</v>
      </c>
      <c r="J52" s="14" t="str">
        <f t="shared" si="17"/>
        <v>-</v>
      </c>
    </row>
    <row r="53" spans="2:10" ht="20.100000000000001" customHeight="1" thickBot="1" x14ac:dyDescent="0.25">
      <c r="B53" s="9" t="s">
        <v>19</v>
      </c>
      <c r="C53" s="15">
        <f t="shared" ref="C53:J53" si="18">IF(C28&gt;0,(K28-C28)/C28,"-")</f>
        <v>0.11800574769109845</v>
      </c>
      <c r="D53" s="15">
        <f t="shared" si="18"/>
        <v>-3.5917652212001751E-2</v>
      </c>
      <c r="E53" s="15">
        <f t="shared" si="18"/>
        <v>0.74603174603174605</v>
      </c>
      <c r="F53" s="15">
        <f t="shared" si="18"/>
        <v>9.7383795637946094E-2</v>
      </c>
      <c r="G53" s="15">
        <f t="shared" si="18"/>
        <v>0.2744762719110731</v>
      </c>
      <c r="H53" s="15">
        <f t="shared" si="18"/>
        <v>0.2123937360178971</v>
      </c>
      <c r="I53" s="15">
        <f t="shared" si="18"/>
        <v>3.7359900373599E-2</v>
      </c>
      <c r="J53" s="15">
        <f t="shared" si="18"/>
        <v>0.35665786495662016</v>
      </c>
    </row>
  </sheetData>
  <mergeCells count="22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4:C35"/>
    <mergeCell ref="D34:D35"/>
    <mergeCell ref="E34:E35"/>
    <mergeCell ref="F34:H34"/>
    <mergeCell ref="I34:I35"/>
    <mergeCell ref="J34:J35"/>
    <mergeCell ref="C33:J3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7">
        <v>2021</v>
      </c>
      <c r="D8" s="28"/>
      <c r="E8" s="28"/>
      <c r="F8" s="28"/>
      <c r="G8" s="27">
        <v>2022</v>
      </c>
      <c r="H8" s="28"/>
      <c r="I8" s="28"/>
      <c r="J8" s="28"/>
      <c r="K8" s="27" t="s">
        <v>120</v>
      </c>
      <c r="L8" s="28"/>
      <c r="M8" s="28"/>
      <c r="N8" s="28"/>
    </row>
    <row r="9" spans="1:14" ht="44.25" customHeight="1" thickBot="1" x14ac:dyDescent="0.25">
      <c r="A9" s="45"/>
      <c r="B9" s="45"/>
      <c r="C9" s="41" t="s">
        <v>29</v>
      </c>
      <c r="D9" s="41"/>
      <c r="E9" s="42"/>
      <c r="F9" s="33" t="s">
        <v>32</v>
      </c>
      <c r="G9" s="48" t="s">
        <v>29</v>
      </c>
      <c r="H9" s="41" t="s">
        <v>30</v>
      </c>
      <c r="I9" s="42" t="s">
        <v>31</v>
      </c>
      <c r="J9" s="33" t="s">
        <v>32</v>
      </c>
      <c r="K9" s="48" t="s">
        <v>29</v>
      </c>
      <c r="L9" s="41" t="s">
        <v>30</v>
      </c>
      <c r="M9" s="42" t="s">
        <v>31</v>
      </c>
      <c r="N9" s="33" t="s">
        <v>32</v>
      </c>
    </row>
    <row r="10" spans="1:14" ht="44.25" customHeight="1" thickBot="1" x14ac:dyDescent="0.25">
      <c r="A10" s="45"/>
      <c r="B10" s="45"/>
      <c r="C10" s="19" t="s">
        <v>33</v>
      </c>
      <c r="D10" s="19" t="s">
        <v>34</v>
      </c>
      <c r="E10" s="19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1">
        <v>1865</v>
      </c>
      <c r="D11" s="11">
        <v>1314</v>
      </c>
      <c r="E11" s="11">
        <v>551</v>
      </c>
      <c r="F11" s="24">
        <f>C11/'Evolución Denuncias'!C11</f>
        <v>5.4924019319118861E-2</v>
      </c>
      <c r="G11" s="11">
        <v>2130</v>
      </c>
      <c r="H11" s="11">
        <v>1482</v>
      </c>
      <c r="I11" s="11">
        <v>648</v>
      </c>
      <c r="J11" s="24">
        <f>+G11/'Evolución Denuncias'!K11</f>
        <v>5.4963486697804043E-2</v>
      </c>
      <c r="K11" s="14">
        <f t="shared" ref="K11:M28" si="0">IF(C11&gt;0,(G11-C11)/C11,"-")</f>
        <v>0.14209115281501342</v>
      </c>
      <c r="L11" s="14">
        <f t="shared" si="0"/>
        <v>0.12785388127853881</v>
      </c>
      <c r="M11" s="14">
        <f t="shared" si="0"/>
        <v>0.17604355716878403</v>
      </c>
      <c r="N11" s="24">
        <f>+(J11-F11)/F11</f>
        <v>7.1858139980377107E-4</v>
      </c>
    </row>
    <row r="12" spans="1:14" ht="20.100000000000001" customHeight="1" thickBot="1" x14ac:dyDescent="0.25">
      <c r="B12" s="6" t="s">
        <v>3</v>
      </c>
      <c r="C12" s="11">
        <v>716</v>
      </c>
      <c r="D12" s="11">
        <v>363</v>
      </c>
      <c r="E12" s="11">
        <v>353</v>
      </c>
      <c r="F12" s="24">
        <f>C12/'Evolución Denuncias'!C12</f>
        <v>0.17864271457085829</v>
      </c>
      <c r="G12" s="11">
        <v>979</v>
      </c>
      <c r="H12" s="11">
        <v>522</v>
      </c>
      <c r="I12" s="11">
        <v>457</v>
      </c>
      <c r="J12" s="24">
        <f>+G12/'Evolución Denuncias'!K12</f>
        <v>0.21980242478670858</v>
      </c>
      <c r="K12" s="14">
        <f t="shared" si="0"/>
        <v>0.36731843575418993</v>
      </c>
      <c r="L12" s="14">
        <f t="shared" si="0"/>
        <v>0.43801652892561982</v>
      </c>
      <c r="M12" s="14">
        <f t="shared" si="0"/>
        <v>0.29461756373937675</v>
      </c>
      <c r="N12" s="24">
        <f t="shared" ref="N12:N28" si="1">+(J12-F12)/F12</f>
        <v>0.23040240020269273</v>
      </c>
    </row>
    <row r="13" spans="1:14" ht="20.100000000000001" customHeight="1" thickBot="1" x14ac:dyDescent="0.25">
      <c r="B13" s="6" t="s">
        <v>4</v>
      </c>
      <c r="C13" s="11">
        <v>200</v>
      </c>
      <c r="D13" s="11">
        <v>142</v>
      </c>
      <c r="E13" s="11">
        <v>58</v>
      </c>
      <c r="F13" s="24">
        <f>C13/'Evolución Denuncias'!C13</f>
        <v>7.8988941548183256E-2</v>
      </c>
      <c r="G13" s="11">
        <v>310</v>
      </c>
      <c r="H13" s="11">
        <v>219</v>
      </c>
      <c r="I13" s="11">
        <v>91</v>
      </c>
      <c r="J13" s="24">
        <f>+G13/'Evolución Denuncias'!K13</f>
        <v>9.8915124441608174E-2</v>
      </c>
      <c r="K13" s="14">
        <f t="shared" si="0"/>
        <v>0.55000000000000004</v>
      </c>
      <c r="L13" s="14">
        <f t="shared" si="0"/>
        <v>0.54225352112676062</v>
      </c>
      <c r="M13" s="14">
        <f t="shared" si="0"/>
        <v>0.56896551724137934</v>
      </c>
      <c r="N13" s="24">
        <f t="shared" si="1"/>
        <v>0.25226547543075944</v>
      </c>
    </row>
    <row r="14" spans="1:14" ht="20.100000000000001" customHeight="1" thickBot="1" x14ac:dyDescent="0.25">
      <c r="B14" s="6" t="s">
        <v>5</v>
      </c>
      <c r="C14" s="11">
        <v>652</v>
      </c>
      <c r="D14" s="11">
        <v>393</v>
      </c>
      <c r="E14" s="11">
        <v>259</v>
      </c>
      <c r="F14" s="24">
        <f>C14/'Evolución Denuncias'!C14</f>
        <v>0.10246738959610246</v>
      </c>
      <c r="G14" s="11">
        <v>1254</v>
      </c>
      <c r="H14" s="11">
        <v>749</v>
      </c>
      <c r="I14" s="11">
        <v>505</v>
      </c>
      <c r="J14" s="24">
        <f>+G14/'Evolución Denuncias'!K14</f>
        <v>0.17914285714285713</v>
      </c>
      <c r="K14" s="14">
        <f t="shared" si="0"/>
        <v>0.92331288343558282</v>
      </c>
      <c r="L14" s="14">
        <f t="shared" si="0"/>
        <v>0.90585241730279897</v>
      </c>
      <c r="M14" s="14">
        <f t="shared" si="0"/>
        <v>0.9498069498069498</v>
      </c>
      <c r="N14" s="24">
        <f t="shared" si="1"/>
        <v>0.74829141104294472</v>
      </c>
    </row>
    <row r="15" spans="1:14" ht="20.100000000000001" customHeight="1" thickBot="1" x14ac:dyDescent="0.25">
      <c r="B15" s="6" t="s">
        <v>6</v>
      </c>
      <c r="C15" s="11">
        <v>971</v>
      </c>
      <c r="D15" s="11">
        <v>711</v>
      </c>
      <c r="E15" s="11">
        <v>260</v>
      </c>
      <c r="F15" s="24">
        <f>C15/'Evolución Denuncias'!C15</f>
        <v>0.10786491890690958</v>
      </c>
      <c r="G15" s="11">
        <v>1204</v>
      </c>
      <c r="H15" s="11">
        <v>712</v>
      </c>
      <c r="I15" s="11">
        <v>492</v>
      </c>
      <c r="J15" s="24">
        <f>+G15/'Evolución Denuncias'!K15</f>
        <v>0.12339858563082914</v>
      </c>
      <c r="K15" s="14">
        <f t="shared" si="0"/>
        <v>0.23995880535530381</v>
      </c>
      <c r="L15" s="14">
        <f t="shared" si="0"/>
        <v>1.4064697609001407E-3</v>
      </c>
      <c r="M15" s="14">
        <f t="shared" si="0"/>
        <v>0.89230769230769236</v>
      </c>
      <c r="N15" s="24">
        <f t="shared" si="1"/>
        <v>0.14401036853627591</v>
      </c>
    </row>
    <row r="16" spans="1:14" ht="20.100000000000001" customHeight="1" thickBot="1" x14ac:dyDescent="0.25">
      <c r="B16" s="6" t="s">
        <v>7</v>
      </c>
      <c r="C16" s="11">
        <v>171</v>
      </c>
      <c r="D16" s="11">
        <v>133</v>
      </c>
      <c r="E16" s="11">
        <v>38</v>
      </c>
      <c r="F16" s="24">
        <f>C16/'Evolución Denuncias'!C16</f>
        <v>9.0094836670179132E-2</v>
      </c>
      <c r="G16" s="11">
        <v>228</v>
      </c>
      <c r="H16" s="11">
        <v>165</v>
      </c>
      <c r="I16" s="11">
        <v>63</v>
      </c>
      <c r="J16" s="24">
        <f>+G16/'Evolución Denuncias'!K16</f>
        <v>0.10279531109107304</v>
      </c>
      <c r="K16" s="14">
        <f t="shared" si="0"/>
        <v>0.33333333333333331</v>
      </c>
      <c r="L16" s="14">
        <f t="shared" si="0"/>
        <v>0.24060150375939848</v>
      </c>
      <c r="M16" s="14">
        <f t="shared" si="0"/>
        <v>0.65789473684210531</v>
      </c>
      <c r="N16" s="24">
        <f t="shared" si="1"/>
        <v>0.14096783889389844</v>
      </c>
    </row>
    <row r="17" spans="2:14" ht="20.100000000000001" customHeight="1" thickBot="1" x14ac:dyDescent="0.25">
      <c r="B17" s="6" t="s">
        <v>8</v>
      </c>
      <c r="C17" s="11">
        <v>474</v>
      </c>
      <c r="D17" s="11">
        <v>225</v>
      </c>
      <c r="E17" s="11">
        <v>249</v>
      </c>
      <c r="F17" s="24">
        <f>C17/'Evolución Denuncias'!C17</f>
        <v>9.1682785299806571E-2</v>
      </c>
      <c r="G17" s="11">
        <v>572</v>
      </c>
      <c r="H17" s="11">
        <v>289</v>
      </c>
      <c r="I17" s="11">
        <v>283</v>
      </c>
      <c r="J17" s="24">
        <f>+G17/'Evolución Denuncias'!K17</f>
        <v>0.10097087378640776</v>
      </c>
      <c r="K17" s="14">
        <f t="shared" si="0"/>
        <v>0.20675105485232068</v>
      </c>
      <c r="L17" s="14">
        <f t="shared" si="0"/>
        <v>0.28444444444444444</v>
      </c>
      <c r="M17" s="14">
        <f t="shared" si="0"/>
        <v>0.13654618473895583</v>
      </c>
      <c r="N17" s="24">
        <f t="shared" si="1"/>
        <v>0.10130678792347712</v>
      </c>
    </row>
    <row r="18" spans="2:14" ht="20.100000000000001" customHeight="1" thickBot="1" x14ac:dyDescent="0.25">
      <c r="B18" s="6" t="s">
        <v>9</v>
      </c>
      <c r="C18" s="11">
        <v>446</v>
      </c>
      <c r="D18" s="11">
        <v>320</v>
      </c>
      <c r="E18" s="11">
        <v>126</v>
      </c>
      <c r="F18" s="24">
        <f>C18/'Evolución Denuncias'!C18</f>
        <v>6.8164450557848089E-2</v>
      </c>
      <c r="G18" s="11">
        <v>453</v>
      </c>
      <c r="H18" s="11">
        <v>323</v>
      </c>
      <c r="I18" s="11">
        <v>130</v>
      </c>
      <c r="J18" s="24">
        <f>+G18/'Evolución Denuncias'!K18</f>
        <v>7.1530080530554235E-2</v>
      </c>
      <c r="K18" s="14">
        <f t="shared" si="0"/>
        <v>1.5695067264573991E-2</v>
      </c>
      <c r="L18" s="14">
        <f t="shared" si="0"/>
        <v>9.3749999999999997E-3</v>
      </c>
      <c r="M18" s="14">
        <f t="shared" si="0"/>
        <v>3.1746031746031744E-2</v>
      </c>
      <c r="N18" s="24">
        <f t="shared" si="1"/>
        <v>4.9375150025597121E-2</v>
      </c>
    </row>
    <row r="19" spans="2:14" ht="20.100000000000001" customHeight="1" thickBot="1" x14ac:dyDescent="0.25">
      <c r="B19" s="6" t="s">
        <v>10</v>
      </c>
      <c r="C19" s="11">
        <v>2634</v>
      </c>
      <c r="D19" s="11">
        <v>1418</v>
      </c>
      <c r="E19" s="11">
        <v>1216</v>
      </c>
      <c r="F19" s="24">
        <f>C19/'Evolución Denuncias'!C19</f>
        <v>0.12051059157249394</v>
      </c>
      <c r="G19" s="11">
        <v>2496</v>
      </c>
      <c r="H19" s="11">
        <v>1275</v>
      </c>
      <c r="I19" s="11">
        <v>1221</v>
      </c>
      <c r="J19" s="24">
        <f>+G19/'Evolución Denuncias'!K19</f>
        <v>0.10842274445071891</v>
      </c>
      <c r="K19" s="14">
        <f t="shared" si="0"/>
        <v>-5.2391799544419138E-2</v>
      </c>
      <c r="L19" s="14">
        <f t="shared" si="0"/>
        <v>-0.10084626234132581</v>
      </c>
      <c r="M19" s="14">
        <f t="shared" si="0"/>
        <v>4.1118421052631577E-3</v>
      </c>
      <c r="N19" s="24">
        <f t="shared" si="1"/>
        <v>-0.10030526747936101</v>
      </c>
    </row>
    <row r="20" spans="2:14" ht="20.100000000000001" customHeight="1" thickBot="1" x14ac:dyDescent="0.25">
      <c r="B20" s="6" t="s">
        <v>11</v>
      </c>
      <c r="C20" s="11">
        <v>2560</v>
      </c>
      <c r="D20" s="11">
        <v>1414</v>
      </c>
      <c r="E20" s="11">
        <v>1146</v>
      </c>
      <c r="F20" s="24">
        <f>C20/'Evolución Denuncias'!C20</f>
        <v>0.11300432594685265</v>
      </c>
      <c r="G20" s="11">
        <v>2785</v>
      </c>
      <c r="H20" s="11">
        <v>1472</v>
      </c>
      <c r="I20" s="11">
        <v>1313</v>
      </c>
      <c r="J20" s="24">
        <f>+G20/'Evolución Denuncias'!K20</f>
        <v>0.10483324550176917</v>
      </c>
      <c r="K20" s="14">
        <f t="shared" si="0"/>
        <v>8.7890625E-2</v>
      </c>
      <c r="L20" s="14">
        <f t="shared" si="0"/>
        <v>4.1018387553041019E-2</v>
      </c>
      <c r="M20" s="14">
        <f t="shared" si="0"/>
        <v>0.14572425828970331</v>
      </c>
      <c r="N20" s="24">
        <f t="shared" si="1"/>
        <v>-7.2307678282391083E-2</v>
      </c>
    </row>
    <row r="21" spans="2:14" ht="20.100000000000001" customHeight="1" thickBot="1" x14ac:dyDescent="0.25">
      <c r="B21" s="6" t="s">
        <v>12</v>
      </c>
      <c r="C21" s="11">
        <v>130</v>
      </c>
      <c r="D21" s="11">
        <v>109</v>
      </c>
      <c r="E21" s="11">
        <v>21</v>
      </c>
      <c r="F21" s="24">
        <f>C21/'Evolución Denuncias'!C21</f>
        <v>5.0154320987654322E-2</v>
      </c>
      <c r="G21" s="11">
        <v>119</v>
      </c>
      <c r="H21" s="11">
        <v>93</v>
      </c>
      <c r="I21" s="11">
        <v>26</v>
      </c>
      <c r="J21" s="24">
        <f>+G21/'Evolución Denuncias'!K21</f>
        <v>3.7705956907477821E-2</v>
      </c>
      <c r="K21" s="14">
        <f t="shared" si="0"/>
        <v>-8.461538461538462E-2</v>
      </c>
      <c r="L21" s="14">
        <f t="shared" si="0"/>
        <v>-0.14678899082568808</v>
      </c>
      <c r="M21" s="14">
        <f t="shared" si="0"/>
        <v>0.23809523809523808</v>
      </c>
      <c r="N21" s="24">
        <f t="shared" si="1"/>
        <v>-0.24820122842936532</v>
      </c>
    </row>
    <row r="22" spans="2:14" ht="20.100000000000001" customHeight="1" thickBot="1" x14ac:dyDescent="0.25">
      <c r="B22" s="6" t="s">
        <v>13</v>
      </c>
      <c r="C22" s="11">
        <v>471</v>
      </c>
      <c r="D22" s="11">
        <v>376</v>
      </c>
      <c r="E22" s="11">
        <v>95</v>
      </c>
      <c r="F22" s="24">
        <f>C22/'Evolución Denuncias'!C22</f>
        <v>7.5251637641795807E-2</v>
      </c>
      <c r="G22" s="11">
        <v>361</v>
      </c>
      <c r="H22" s="11">
        <v>269</v>
      </c>
      <c r="I22" s="11">
        <v>92</v>
      </c>
      <c r="J22" s="24">
        <f>+G22/'Evolución Denuncias'!K22</f>
        <v>5.1608291636883491E-2</v>
      </c>
      <c r="K22" s="14">
        <f t="shared" si="0"/>
        <v>-0.23354564755838642</v>
      </c>
      <c r="L22" s="14">
        <f t="shared" si="0"/>
        <v>-0.28457446808510639</v>
      </c>
      <c r="M22" s="14">
        <f t="shared" si="0"/>
        <v>-3.1578947368421054E-2</v>
      </c>
      <c r="N22" s="24">
        <f t="shared" si="1"/>
        <v>-0.31419045147504499</v>
      </c>
    </row>
    <row r="23" spans="2:14" ht="20.100000000000001" customHeight="1" thickBot="1" x14ac:dyDescent="0.25">
      <c r="B23" s="6" t="s">
        <v>14</v>
      </c>
      <c r="C23" s="11">
        <v>3159</v>
      </c>
      <c r="D23" s="11">
        <v>1690</v>
      </c>
      <c r="E23" s="11">
        <v>1469</v>
      </c>
      <c r="F23" s="24">
        <f>C23/'Evolución Denuncias'!C23</f>
        <v>0.12410623084780388</v>
      </c>
      <c r="G23" s="11">
        <v>2957</v>
      </c>
      <c r="H23" s="11">
        <v>1436</v>
      </c>
      <c r="I23" s="11">
        <v>1521</v>
      </c>
      <c r="J23" s="24">
        <f>+G23/'Evolución Denuncias'!K23</f>
        <v>0.10648564946523101</v>
      </c>
      <c r="K23" s="14">
        <f t="shared" si="0"/>
        <v>-6.3944286166508393E-2</v>
      </c>
      <c r="L23" s="14">
        <f t="shared" si="0"/>
        <v>-0.15029585798816569</v>
      </c>
      <c r="M23" s="14">
        <f t="shared" si="0"/>
        <v>3.5398230088495575E-2</v>
      </c>
      <c r="N23" s="24">
        <f t="shared" si="1"/>
        <v>-0.14197982858879707</v>
      </c>
    </row>
    <row r="24" spans="2:14" ht="20.100000000000001" customHeight="1" thickBot="1" x14ac:dyDescent="0.25">
      <c r="B24" s="6" t="s">
        <v>15</v>
      </c>
      <c r="C24" s="11">
        <v>622</v>
      </c>
      <c r="D24" s="11">
        <v>380</v>
      </c>
      <c r="E24" s="11">
        <v>242</v>
      </c>
      <c r="F24" s="24">
        <f>C24/'Evolución Denuncias'!C24</f>
        <v>9.2148148148148146E-2</v>
      </c>
      <c r="G24" s="11">
        <v>533</v>
      </c>
      <c r="H24" s="11">
        <v>300</v>
      </c>
      <c r="I24" s="11">
        <v>233</v>
      </c>
      <c r="J24" s="24">
        <f>+G24/'Evolución Denuncias'!K24</f>
        <v>6.7434210526315791E-2</v>
      </c>
      <c r="K24" s="14">
        <f t="shared" si="0"/>
        <v>-0.14308681672025725</v>
      </c>
      <c r="L24" s="14">
        <f t="shared" si="0"/>
        <v>-0.21052631578947367</v>
      </c>
      <c r="M24" s="14">
        <f t="shared" si="0"/>
        <v>-3.71900826446281E-2</v>
      </c>
      <c r="N24" s="24">
        <f t="shared" si="1"/>
        <v>-0.26819787612117107</v>
      </c>
    </row>
    <row r="25" spans="2:14" ht="20.100000000000001" customHeight="1" thickBot="1" x14ac:dyDescent="0.25">
      <c r="B25" s="6" t="s">
        <v>16</v>
      </c>
      <c r="C25" s="11">
        <v>43</v>
      </c>
      <c r="D25" s="11">
        <v>29</v>
      </c>
      <c r="E25" s="11">
        <v>14</v>
      </c>
      <c r="F25" s="24">
        <f>C25/'Evolución Denuncias'!C25</f>
        <v>2.638036809815951E-2</v>
      </c>
      <c r="G25" s="11">
        <v>84</v>
      </c>
      <c r="H25" s="11">
        <v>47</v>
      </c>
      <c r="I25" s="11">
        <v>37</v>
      </c>
      <c r="J25" s="24">
        <f>+G25/'Evolución Denuncias'!K25</f>
        <v>3.5714285714285712E-2</v>
      </c>
      <c r="K25" s="14">
        <f t="shared" si="0"/>
        <v>0.95348837209302328</v>
      </c>
      <c r="L25" s="14">
        <f t="shared" si="0"/>
        <v>0.62068965517241381</v>
      </c>
      <c r="M25" s="14">
        <f t="shared" si="0"/>
        <v>1.6428571428571428</v>
      </c>
      <c r="N25" s="24">
        <f t="shared" si="1"/>
        <v>0.35382059800664445</v>
      </c>
    </row>
    <row r="26" spans="2:14" ht="20.100000000000001" customHeight="1" thickBot="1" x14ac:dyDescent="0.25">
      <c r="B26" s="7" t="s">
        <v>17</v>
      </c>
      <c r="C26" s="11">
        <v>492</v>
      </c>
      <c r="D26" s="11">
        <v>248</v>
      </c>
      <c r="E26" s="11">
        <v>244</v>
      </c>
      <c r="F26" s="24">
        <f>C26/'Evolución Denuncias'!C26</f>
        <v>9.1842449131976853E-2</v>
      </c>
      <c r="G26" s="11">
        <v>303</v>
      </c>
      <c r="H26" s="11">
        <v>159</v>
      </c>
      <c r="I26" s="11">
        <v>144</v>
      </c>
      <c r="J26" s="24">
        <f>+G26/'Evolución Denuncias'!K26</f>
        <v>4.9712879409351929E-2</v>
      </c>
      <c r="K26" s="14">
        <f t="shared" si="0"/>
        <v>-0.38414634146341464</v>
      </c>
      <c r="L26" s="14">
        <f t="shared" si="0"/>
        <v>-0.3588709677419355</v>
      </c>
      <c r="M26" s="14">
        <f t="shared" si="0"/>
        <v>-0.4098360655737705</v>
      </c>
      <c r="N26" s="24">
        <f t="shared" si="1"/>
        <v>-0.45871566057744251</v>
      </c>
    </row>
    <row r="27" spans="2:14" ht="20.100000000000001" customHeight="1" thickBot="1" x14ac:dyDescent="0.25">
      <c r="B27" s="8" t="s">
        <v>18</v>
      </c>
      <c r="C27" s="11">
        <v>114</v>
      </c>
      <c r="D27" s="11">
        <v>66</v>
      </c>
      <c r="E27" s="11">
        <v>48</v>
      </c>
      <c r="F27" s="24">
        <f>C27/'Evolución Denuncias'!C27</f>
        <v>0.13851761846901581</v>
      </c>
      <c r="G27" s="11">
        <v>132</v>
      </c>
      <c r="H27" s="11">
        <v>78</v>
      </c>
      <c r="I27" s="11">
        <v>54</v>
      </c>
      <c r="J27" s="24">
        <f>+G27/'Evolución Denuncias'!K27</f>
        <v>0.14781634938409854</v>
      </c>
      <c r="K27" s="14">
        <f t="shared" si="0"/>
        <v>0.15789473684210525</v>
      </c>
      <c r="L27" s="14">
        <f t="shared" si="0"/>
        <v>0.18181818181818182</v>
      </c>
      <c r="M27" s="14">
        <f t="shared" si="0"/>
        <v>0.125</v>
      </c>
      <c r="N27" s="24">
        <f t="shared" si="1"/>
        <v>6.7130311781693791E-2</v>
      </c>
    </row>
    <row r="28" spans="2:14" ht="20.100000000000001" customHeight="1" thickBot="1" x14ac:dyDescent="0.25">
      <c r="B28" s="9" t="s">
        <v>19</v>
      </c>
      <c r="C28" s="12">
        <f>SUM(C11:C27)</f>
        <v>15720</v>
      </c>
      <c r="D28" s="12">
        <f t="shared" ref="D28:E28" si="2">SUM(D11:D27)</f>
        <v>9331</v>
      </c>
      <c r="E28" s="12">
        <f t="shared" si="2"/>
        <v>6389</v>
      </c>
      <c r="F28" s="25">
        <f>C28/'Evolución Denuncias'!C28</f>
        <v>9.6531735114953818E-2</v>
      </c>
      <c r="G28" s="12">
        <f>SUM(G11:G27)</f>
        <v>16900</v>
      </c>
      <c r="H28" s="12">
        <f t="shared" ref="H28:I28" si="3">SUM(H11:H27)</f>
        <v>9590</v>
      </c>
      <c r="I28" s="12">
        <f t="shared" si="3"/>
        <v>7310</v>
      </c>
      <c r="J28" s="25">
        <f>+G28/'Evolución Denuncias'!K28</f>
        <v>9.2823991431631558E-2</v>
      </c>
      <c r="K28" s="15">
        <f t="shared" si="0"/>
        <v>7.5063613231552168E-2</v>
      </c>
      <c r="L28" s="15">
        <f t="shared" si="0"/>
        <v>2.7756939234808702E-2</v>
      </c>
      <c r="M28" s="15">
        <f t="shared" si="0"/>
        <v>0.1441540147127876</v>
      </c>
      <c r="N28" s="25">
        <f t="shared" si="1"/>
        <v>-3.8409582909775017E-2</v>
      </c>
    </row>
    <row r="29" spans="2:14" x14ac:dyDescent="0.2">
      <c r="C29" s="20"/>
      <c r="D29" s="20"/>
      <c r="E29" s="20"/>
      <c r="G29" s="20"/>
      <c r="H29" s="20"/>
      <c r="I29" s="20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1">
        <v>2021</v>
      </c>
      <c r="D9" s="51"/>
      <c r="E9" s="51"/>
      <c r="F9" s="51"/>
      <c r="G9" s="51"/>
      <c r="H9" s="27"/>
      <c r="I9" s="50">
        <v>2022</v>
      </c>
      <c r="J9" s="51"/>
      <c r="K9" s="51"/>
      <c r="L9" s="51"/>
      <c r="M9" s="51"/>
      <c r="N9" s="27"/>
    </row>
    <row r="10" spans="2:14" ht="72" thickBot="1" x14ac:dyDescent="0.25">
      <c r="C10" s="10" t="s">
        <v>36</v>
      </c>
      <c r="D10" s="10" t="s">
        <v>37</v>
      </c>
      <c r="E10" s="10" t="s">
        <v>38</v>
      </c>
      <c r="F10" s="10" t="s">
        <v>115</v>
      </c>
      <c r="G10" s="10" t="s">
        <v>117</v>
      </c>
      <c r="H10" s="10" t="s">
        <v>116</v>
      </c>
      <c r="I10" s="10" t="s">
        <v>36</v>
      </c>
      <c r="J10" s="10" t="s">
        <v>37</v>
      </c>
      <c r="K10" s="10" t="s">
        <v>38</v>
      </c>
      <c r="L10" s="10" t="s">
        <v>115</v>
      </c>
      <c r="M10" s="10" t="s">
        <v>117</v>
      </c>
      <c r="N10" s="10" t="s">
        <v>116</v>
      </c>
    </row>
    <row r="11" spans="2:14" ht="20.100000000000001" customHeight="1" thickBot="1" x14ac:dyDescent="0.25">
      <c r="B11" s="5" t="s">
        <v>2</v>
      </c>
      <c r="C11" s="11">
        <v>32745</v>
      </c>
      <c r="D11" s="11">
        <v>24514</v>
      </c>
      <c r="E11" s="11">
        <v>8231</v>
      </c>
      <c r="F11" s="11">
        <v>96</v>
      </c>
      <c r="G11" s="11">
        <v>87</v>
      </c>
      <c r="H11" s="11">
        <v>9</v>
      </c>
      <c r="I11" s="11">
        <v>37944</v>
      </c>
      <c r="J11" s="11">
        <v>28377</v>
      </c>
      <c r="K11" s="11">
        <v>9567</v>
      </c>
      <c r="L11" s="11">
        <v>90</v>
      </c>
      <c r="M11" s="11">
        <v>78</v>
      </c>
      <c r="N11" s="11">
        <v>12</v>
      </c>
    </row>
    <row r="12" spans="2:14" ht="20.100000000000001" customHeight="1" thickBot="1" x14ac:dyDescent="0.25">
      <c r="B12" s="6" t="s">
        <v>3</v>
      </c>
      <c r="C12" s="11">
        <v>3561</v>
      </c>
      <c r="D12" s="11">
        <v>2133</v>
      </c>
      <c r="E12" s="11">
        <v>1428</v>
      </c>
      <c r="F12" s="11">
        <v>13</v>
      </c>
      <c r="G12" s="11">
        <v>11</v>
      </c>
      <c r="H12" s="11">
        <v>2</v>
      </c>
      <c r="I12" s="11">
        <v>4068</v>
      </c>
      <c r="J12" s="11">
        <v>2324</v>
      </c>
      <c r="K12" s="11">
        <v>1744</v>
      </c>
      <c r="L12" s="11">
        <v>31</v>
      </c>
      <c r="M12" s="11">
        <v>17</v>
      </c>
      <c r="N12" s="11">
        <v>14</v>
      </c>
    </row>
    <row r="13" spans="2:14" ht="20.100000000000001" customHeight="1" thickBot="1" x14ac:dyDescent="0.25">
      <c r="B13" s="6" t="s">
        <v>4</v>
      </c>
      <c r="C13" s="11">
        <v>2520</v>
      </c>
      <c r="D13" s="11">
        <v>2010</v>
      </c>
      <c r="E13" s="11">
        <v>510</v>
      </c>
      <c r="F13" s="11">
        <v>32</v>
      </c>
      <c r="G13" s="11">
        <v>29</v>
      </c>
      <c r="H13" s="11">
        <v>3</v>
      </c>
      <c r="I13" s="11">
        <v>2943</v>
      </c>
      <c r="J13" s="11">
        <v>2321</v>
      </c>
      <c r="K13" s="11">
        <v>622</v>
      </c>
      <c r="L13" s="11">
        <v>38</v>
      </c>
      <c r="M13" s="11">
        <v>33</v>
      </c>
      <c r="N13" s="11">
        <v>5</v>
      </c>
    </row>
    <row r="14" spans="2:14" ht="20.100000000000001" customHeight="1" thickBot="1" x14ac:dyDescent="0.25">
      <c r="B14" s="6" t="s">
        <v>5</v>
      </c>
      <c r="C14" s="11">
        <v>6058</v>
      </c>
      <c r="D14" s="11">
        <v>3759</v>
      </c>
      <c r="E14" s="11">
        <v>2299</v>
      </c>
      <c r="F14" s="11">
        <v>37</v>
      </c>
      <c r="G14" s="11">
        <v>33</v>
      </c>
      <c r="H14" s="11">
        <v>4</v>
      </c>
      <c r="I14" s="11">
        <v>6516</v>
      </c>
      <c r="J14" s="11">
        <v>3530</v>
      </c>
      <c r="K14" s="11">
        <v>2986</v>
      </c>
      <c r="L14" s="11">
        <v>9</v>
      </c>
      <c r="M14" s="11">
        <v>9</v>
      </c>
      <c r="N14" s="11">
        <v>0</v>
      </c>
    </row>
    <row r="15" spans="2:14" ht="20.100000000000001" customHeight="1" thickBot="1" x14ac:dyDescent="0.25">
      <c r="B15" s="6" t="s">
        <v>6</v>
      </c>
      <c r="C15" s="11">
        <v>8971</v>
      </c>
      <c r="D15" s="11">
        <v>7282</v>
      </c>
      <c r="E15" s="11">
        <v>1689</v>
      </c>
      <c r="F15" s="11">
        <v>12</v>
      </c>
      <c r="G15" s="11">
        <v>12</v>
      </c>
      <c r="H15" s="11">
        <v>0</v>
      </c>
      <c r="I15" s="11">
        <v>9721</v>
      </c>
      <c r="J15" s="11">
        <v>7573</v>
      </c>
      <c r="K15" s="11">
        <v>2148</v>
      </c>
      <c r="L15" s="11">
        <v>26</v>
      </c>
      <c r="M15" s="11">
        <v>26</v>
      </c>
      <c r="N15" s="11">
        <v>0</v>
      </c>
    </row>
    <row r="16" spans="2:14" ht="20.100000000000001" customHeight="1" thickBot="1" x14ac:dyDescent="0.25">
      <c r="B16" s="6" t="s">
        <v>7</v>
      </c>
      <c r="C16" s="11">
        <v>1819</v>
      </c>
      <c r="D16" s="11">
        <v>1434</v>
      </c>
      <c r="E16" s="11">
        <v>385</v>
      </c>
      <c r="F16" s="11">
        <v>7</v>
      </c>
      <c r="G16" s="11">
        <v>5</v>
      </c>
      <c r="H16" s="11">
        <v>2</v>
      </c>
      <c r="I16" s="11">
        <v>2087</v>
      </c>
      <c r="J16" s="11">
        <v>1558</v>
      </c>
      <c r="K16" s="11">
        <v>529</v>
      </c>
      <c r="L16" s="11">
        <v>17</v>
      </c>
      <c r="M16" s="11">
        <v>14</v>
      </c>
      <c r="N16" s="11">
        <v>3</v>
      </c>
    </row>
    <row r="17" spans="2:14" ht="20.100000000000001" customHeight="1" thickBot="1" x14ac:dyDescent="0.25">
      <c r="B17" s="6" t="s">
        <v>8</v>
      </c>
      <c r="C17" s="11">
        <v>5159</v>
      </c>
      <c r="D17" s="11">
        <v>3765</v>
      </c>
      <c r="E17" s="11">
        <v>1394</v>
      </c>
      <c r="F17" s="11">
        <v>13</v>
      </c>
      <c r="G17" s="11">
        <v>12</v>
      </c>
      <c r="H17" s="11">
        <v>1</v>
      </c>
      <c r="I17" s="11">
        <v>5642</v>
      </c>
      <c r="J17" s="11">
        <v>4049</v>
      </c>
      <c r="K17" s="11">
        <v>1593</v>
      </c>
      <c r="L17" s="11">
        <v>14</v>
      </c>
      <c r="M17" s="11">
        <v>12</v>
      </c>
      <c r="N17" s="11">
        <v>2</v>
      </c>
    </row>
    <row r="18" spans="2:14" ht="20.100000000000001" customHeight="1" thickBot="1" x14ac:dyDescent="0.25">
      <c r="B18" s="6" t="s">
        <v>9</v>
      </c>
      <c r="C18" s="11">
        <v>6412</v>
      </c>
      <c r="D18" s="11">
        <v>4479</v>
      </c>
      <c r="E18" s="11">
        <v>1933</v>
      </c>
      <c r="F18" s="11">
        <v>12</v>
      </c>
      <c r="G18" s="11">
        <v>11</v>
      </c>
      <c r="H18" s="11">
        <v>1</v>
      </c>
      <c r="I18" s="11">
        <v>6151</v>
      </c>
      <c r="J18" s="11">
        <v>4257</v>
      </c>
      <c r="K18" s="11">
        <v>1894</v>
      </c>
      <c r="L18" s="11">
        <v>23</v>
      </c>
      <c r="M18" s="11">
        <v>16</v>
      </c>
      <c r="N18" s="11">
        <v>7</v>
      </c>
    </row>
    <row r="19" spans="2:14" ht="20.100000000000001" customHeight="1" thickBot="1" x14ac:dyDescent="0.25">
      <c r="B19" s="6" t="s">
        <v>10</v>
      </c>
      <c r="C19" s="11">
        <v>21626</v>
      </c>
      <c r="D19" s="11">
        <v>13014</v>
      </c>
      <c r="E19" s="11">
        <v>8612</v>
      </c>
      <c r="F19" s="11">
        <v>54</v>
      </c>
      <c r="G19" s="11">
        <v>40</v>
      </c>
      <c r="H19" s="11">
        <v>14</v>
      </c>
      <c r="I19" s="11">
        <v>22738</v>
      </c>
      <c r="J19" s="11">
        <v>13016</v>
      </c>
      <c r="K19" s="11">
        <v>9722</v>
      </c>
      <c r="L19" s="11">
        <v>34</v>
      </c>
      <c r="M19" s="11">
        <v>25</v>
      </c>
      <c r="N19" s="11">
        <v>9</v>
      </c>
    </row>
    <row r="20" spans="2:14" ht="20.100000000000001" customHeight="1" thickBot="1" x14ac:dyDescent="0.25">
      <c r="B20" s="6" t="s">
        <v>11</v>
      </c>
      <c r="C20" s="11">
        <v>22240</v>
      </c>
      <c r="D20" s="11">
        <v>13783</v>
      </c>
      <c r="E20" s="11">
        <v>8457</v>
      </c>
      <c r="F20" s="11">
        <v>83</v>
      </c>
      <c r="G20" s="11">
        <v>59</v>
      </c>
      <c r="H20" s="11">
        <v>24</v>
      </c>
      <c r="I20" s="11">
        <v>24737</v>
      </c>
      <c r="J20" s="11">
        <v>15160</v>
      </c>
      <c r="K20" s="11">
        <v>9577</v>
      </c>
      <c r="L20" s="11">
        <v>78</v>
      </c>
      <c r="M20" s="11">
        <v>64</v>
      </c>
      <c r="N20" s="11">
        <v>14</v>
      </c>
    </row>
    <row r="21" spans="2:14" ht="20.100000000000001" customHeight="1" thickBot="1" x14ac:dyDescent="0.25">
      <c r="B21" s="6" t="s">
        <v>12</v>
      </c>
      <c r="C21" s="11">
        <v>2589</v>
      </c>
      <c r="D21" s="11">
        <v>2229</v>
      </c>
      <c r="E21" s="11">
        <v>360</v>
      </c>
      <c r="F21" s="11">
        <v>30</v>
      </c>
      <c r="G21" s="11">
        <v>25</v>
      </c>
      <c r="H21" s="11">
        <v>5</v>
      </c>
      <c r="I21" s="11">
        <v>3137</v>
      </c>
      <c r="J21" s="11">
        <v>2730</v>
      </c>
      <c r="K21" s="11">
        <v>407</v>
      </c>
      <c r="L21" s="11">
        <v>67</v>
      </c>
      <c r="M21" s="11">
        <v>64</v>
      </c>
      <c r="N21" s="11">
        <v>3</v>
      </c>
    </row>
    <row r="22" spans="2:14" ht="20.100000000000001" customHeight="1" thickBot="1" x14ac:dyDescent="0.25">
      <c r="B22" s="6" t="s">
        <v>13</v>
      </c>
      <c r="C22" s="11">
        <v>6219</v>
      </c>
      <c r="D22" s="11">
        <v>5155</v>
      </c>
      <c r="E22" s="11">
        <v>1064</v>
      </c>
      <c r="F22" s="11">
        <v>56</v>
      </c>
      <c r="G22" s="11">
        <v>50</v>
      </c>
      <c r="H22" s="11">
        <v>6</v>
      </c>
      <c r="I22" s="11">
        <v>6912</v>
      </c>
      <c r="J22" s="11">
        <v>5645</v>
      </c>
      <c r="K22" s="11">
        <v>1267</v>
      </c>
      <c r="L22" s="11">
        <v>79</v>
      </c>
      <c r="M22" s="11">
        <v>71</v>
      </c>
      <c r="N22" s="11">
        <v>8</v>
      </c>
    </row>
    <row r="23" spans="2:14" ht="20.100000000000001" customHeight="1" thickBot="1" x14ac:dyDescent="0.25">
      <c r="B23" s="6" t="s">
        <v>14</v>
      </c>
      <c r="C23" s="11">
        <v>24892</v>
      </c>
      <c r="D23" s="11">
        <v>13928</v>
      </c>
      <c r="E23" s="11">
        <v>10964</v>
      </c>
      <c r="F23" s="11">
        <v>24</v>
      </c>
      <c r="G23" s="11">
        <v>15</v>
      </c>
      <c r="H23" s="11">
        <v>9</v>
      </c>
      <c r="I23" s="11">
        <v>26690</v>
      </c>
      <c r="J23" s="11">
        <v>14910</v>
      </c>
      <c r="K23" s="11">
        <v>11780</v>
      </c>
      <c r="L23" s="11">
        <v>30</v>
      </c>
      <c r="M23" s="11">
        <v>16</v>
      </c>
      <c r="N23" s="11">
        <v>14</v>
      </c>
    </row>
    <row r="24" spans="2:14" ht="20.100000000000001" customHeight="1" thickBot="1" x14ac:dyDescent="0.25">
      <c r="B24" s="6" t="s">
        <v>15</v>
      </c>
      <c r="C24" s="11">
        <v>6736</v>
      </c>
      <c r="D24" s="11">
        <v>4286</v>
      </c>
      <c r="E24" s="11">
        <v>2450</v>
      </c>
      <c r="F24" s="11">
        <v>20</v>
      </c>
      <c r="G24" s="11">
        <v>18</v>
      </c>
      <c r="H24" s="11">
        <v>2</v>
      </c>
      <c r="I24" s="11">
        <v>7904</v>
      </c>
      <c r="J24" s="11">
        <v>4999</v>
      </c>
      <c r="K24" s="11">
        <v>2905</v>
      </c>
      <c r="L24" s="11">
        <v>44</v>
      </c>
      <c r="M24" s="11">
        <v>27</v>
      </c>
      <c r="N24" s="11">
        <v>17</v>
      </c>
    </row>
    <row r="25" spans="2:14" ht="20.100000000000001" customHeight="1" thickBot="1" x14ac:dyDescent="0.25">
      <c r="B25" s="6" t="s">
        <v>16</v>
      </c>
      <c r="C25" s="11">
        <v>1630</v>
      </c>
      <c r="D25" s="11">
        <v>928</v>
      </c>
      <c r="E25" s="11">
        <v>702</v>
      </c>
      <c r="F25" s="11">
        <v>5</v>
      </c>
      <c r="G25" s="11">
        <v>2</v>
      </c>
      <c r="H25" s="11">
        <v>3</v>
      </c>
      <c r="I25" s="11">
        <v>2352</v>
      </c>
      <c r="J25" s="11">
        <v>1305</v>
      </c>
      <c r="K25" s="11">
        <v>1047</v>
      </c>
      <c r="L25" s="11">
        <v>13</v>
      </c>
      <c r="M25" s="11">
        <v>11</v>
      </c>
      <c r="N25" s="11">
        <v>2</v>
      </c>
    </row>
    <row r="26" spans="2:14" ht="20.100000000000001" customHeight="1" thickBot="1" x14ac:dyDescent="0.25">
      <c r="B26" s="7" t="s">
        <v>17</v>
      </c>
      <c r="C26" s="11">
        <v>5354</v>
      </c>
      <c r="D26" s="11">
        <v>3335</v>
      </c>
      <c r="E26" s="11">
        <v>2019</v>
      </c>
      <c r="F26" s="11">
        <v>22</v>
      </c>
      <c r="G26" s="11">
        <v>18</v>
      </c>
      <c r="H26" s="11">
        <v>4</v>
      </c>
      <c r="I26" s="11">
        <v>6072</v>
      </c>
      <c r="J26" s="11">
        <v>3616</v>
      </c>
      <c r="K26" s="11">
        <v>2456</v>
      </c>
      <c r="L26" s="11">
        <v>47</v>
      </c>
      <c r="M26" s="11">
        <v>27</v>
      </c>
      <c r="N26" s="11">
        <v>20</v>
      </c>
    </row>
    <row r="27" spans="2:14" ht="20.100000000000001" customHeight="1" thickBot="1" x14ac:dyDescent="0.25">
      <c r="B27" s="8" t="s">
        <v>18</v>
      </c>
      <c r="C27" s="11">
        <v>821</v>
      </c>
      <c r="D27" s="11">
        <v>520</v>
      </c>
      <c r="E27" s="11">
        <v>301</v>
      </c>
      <c r="F27" s="11">
        <v>20</v>
      </c>
      <c r="G27" s="11">
        <v>17</v>
      </c>
      <c r="H27" s="11">
        <v>3</v>
      </c>
      <c r="I27" s="11">
        <v>869</v>
      </c>
      <c r="J27" s="11">
        <v>522</v>
      </c>
      <c r="K27" s="11">
        <v>347</v>
      </c>
      <c r="L27" s="11">
        <v>27</v>
      </c>
      <c r="M27" s="11">
        <v>19</v>
      </c>
      <c r="N27" s="11">
        <v>8</v>
      </c>
    </row>
    <row r="28" spans="2:14" ht="20.100000000000001" customHeight="1" thickBot="1" x14ac:dyDescent="0.25">
      <c r="B28" s="9" t="s">
        <v>19</v>
      </c>
      <c r="C28" s="12">
        <f>SUM(C11:C27)</f>
        <v>159352</v>
      </c>
      <c r="D28" s="12">
        <f t="shared" ref="D28:H28" si="0">SUM(D11:D27)</f>
        <v>106554</v>
      </c>
      <c r="E28" s="12">
        <f t="shared" si="0"/>
        <v>52798</v>
      </c>
      <c r="F28" s="12">
        <f t="shared" si="0"/>
        <v>536</v>
      </c>
      <c r="G28" s="12">
        <f t="shared" si="0"/>
        <v>444</v>
      </c>
      <c r="H28" s="12">
        <f t="shared" si="0"/>
        <v>92</v>
      </c>
      <c r="I28" s="12">
        <f>SUM(I11:I27)</f>
        <v>176483</v>
      </c>
      <c r="J28" s="12">
        <f t="shared" ref="J28:N28" si="1">SUM(J11:J27)</f>
        <v>115892</v>
      </c>
      <c r="K28" s="12">
        <f t="shared" si="1"/>
        <v>60591</v>
      </c>
      <c r="L28" s="12">
        <f t="shared" si="1"/>
        <v>667</v>
      </c>
      <c r="M28" s="12">
        <f t="shared" si="1"/>
        <v>529</v>
      </c>
      <c r="N28" s="12">
        <f t="shared" si="1"/>
        <v>138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1" spans="2:14" ht="39.75" customHeight="1" thickBot="1" x14ac:dyDescent="0.25">
      <c r="C31" s="27" t="s">
        <v>120</v>
      </c>
      <c r="D31" s="28"/>
      <c r="E31" s="28"/>
      <c r="F31" s="27" t="s">
        <v>120</v>
      </c>
      <c r="G31" s="28"/>
      <c r="H31" s="28"/>
    </row>
    <row r="32" spans="2:14" ht="57.75" thickBot="1" x14ac:dyDescent="0.25">
      <c r="C32" s="10" t="s">
        <v>36</v>
      </c>
      <c r="D32" s="10" t="s">
        <v>37</v>
      </c>
      <c r="E32" s="10" t="s">
        <v>38</v>
      </c>
      <c r="F32" s="10" t="s">
        <v>112</v>
      </c>
      <c r="G32" s="10" t="s">
        <v>113</v>
      </c>
      <c r="H32" s="10" t="s">
        <v>114</v>
      </c>
    </row>
    <row r="33" spans="2:8" ht="20.100000000000001" customHeight="1" thickBot="1" x14ac:dyDescent="0.25">
      <c r="B33" s="5" t="s">
        <v>2</v>
      </c>
      <c r="C33" s="14">
        <f t="shared" ref="C33:C50" si="2">IF(C11&gt;0,(I11-C11)/C11,"-")</f>
        <v>0.15877233165368759</v>
      </c>
      <c r="D33" s="14">
        <f t="shared" ref="D33:D50" si="3">IF(D11&gt;0,(J11-D11)/D11,"-")</f>
        <v>0.15758342171820183</v>
      </c>
      <c r="E33" s="14">
        <f t="shared" ref="E33:E50" si="4">IF(E11&gt;0,(K11-E11)/E11,"-")</f>
        <v>0.16231320617178957</v>
      </c>
      <c r="F33" s="14">
        <f t="shared" ref="F33:F50" si="5">IF(F11&gt;0,(L11-F11)/F11,"-")</f>
        <v>-6.25E-2</v>
      </c>
      <c r="G33" s="14">
        <f t="shared" ref="G33:G50" si="6">IF(G11&gt;0,(M11-G11)/G11,"-")</f>
        <v>-0.10344827586206896</v>
      </c>
      <c r="H33" s="14">
        <f t="shared" ref="H33:H50" si="7">IF(H11&gt;0,(N11-H11)/H11,"-")</f>
        <v>0.33333333333333331</v>
      </c>
    </row>
    <row r="34" spans="2:8" ht="20.100000000000001" customHeight="1" thickBot="1" x14ac:dyDescent="0.25">
      <c r="B34" s="6" t="s">
        <v>3</v>
      </c>
      <c r="C34" s="14">
        <f t="shared" si="2"/>
        <v>0.14237573715248525</v>
      </c>
      <c r="D34" s="14">
        <f t="shared" si="3"/>
        <v>8.9545241443975618E-2</v>
      </c>
      <c r="E34" s="14">
        <f t="shared" si="4"/>
        <v>0.22128851540616246</v>
      </c>
      <c r="F34" s="14">
        <f t="shared" si="5"/>
        <v>1.3846153846153846</v>
      </c>
      <c r="G34" s="14">
        <f t="shared" si="6"/>
        <v>0.54545454545454541</v>
      </c>
      <c r="H34" s="14">
        <f t="shared" si="7"/>
        <v>6</v>
      </c>
    </row>
    <row r="35" spans="2:8" ht="20.100000000000001" customHeight="1" thickBot="1" x14ac:dyDescent="0.25">
      <c r="B35" s="6" t="s">
        <v>4</v>
      </c>
      <c r="C35" s="14">
        <f t="shared" si="2"/>
        <v>0.16785714285714284</v>
      </c>
      <c r="D35" s="14">
        <f t="shared" si="3"/>
        <v>0.15472636815920399</v>
      </c>
      <c r="E35" s="14">
        <f t="shared" si="4"/>
        <v>0.2196078431372549</v>
      </c>
      <c r="F35" s="14">
        <f t="shared" si="5"/>
        <v>0.1875</v>
      </c>
      <c r="G35" s="14">
        <f t="shared" si="6"/>
        <v>0.13793103448275862</v>
      </c>
      <c r="H35" s="14">
        <f t="shared" si="7"/>
        <v>0.66666666666666663</v>
      </c>
    </row>
    <row r="36" spans="2:8" ht="20.100000000000001" customHeight="1" thickBot="1" x14ac:dyDescent="0.25">
      <c r="B36" s="6" t="s">
        <v>5</v>
      </c>
      <c r="C36" s="14">
        <f t="shared" si="2"/>
        <v>7.5602509078903923E-2</v>
      </c>
      <c r="D36" s="14">
        <f t="shared" si="3"/>
        <v>-6.0920457568502263E-2</v>
      </c>
      <c r="E36" s="14">
        <f t="shared" si="4"/>
        <v>0.29882557633753803</v>
      </c>
      <c r="F36" s="14">
        <f t="shared" si="5"/>
        <v>-0.7567567567567568</v>
      </c>
      <c r="G36" s="14">
        <f t="shared" si="6"/>
        <v>-0.72727272727272729</v>
      </c>
      <c r="H36" s="14">
        <f t="shared" si="7"/>
        <v>-1</v>
      </c>
    </row>
    <row r="37" spans="2:8" ht="20.100000000000001" customHeight="1" thickBot="1" x14ac:dyDescent="0.25">
      <c r="B37" s="6" t="s">
        <v>6</v>
      </c>
      <c r="C37" s="14">
        <f t="shared" si="2"/>
        <v>8.3602719875153275E-2</v>
      </c>
      <c r="D37" s="14">
        <f t="shared" si="3"/>
        <v>3.9961549024993132E-2</v>
      </c>
      <c r="E37" s="14">
        <f t="shared" si="4"/>
        <v>0.27175843694493784</v>
      </c>
      <c r="F37" s="14">
        <f t="shared" si="5"/>
        <v>1.1666666666666667</v>
      </c>
      <c r="G37" s="14">
        <f t="shared" si="6"/>
        <v>1.1666666666666667</v>
      </c>
      <c r="H37" s="14" t="str">
        <f t="shared" si="7"/>
        <v>-</v>
      </c>
    </row>
    <row r="38" spans="2:8" ht="20.100000000000001" customHeight="1" thickBot="1" x14ac:dyDescent="0.25">
      <c r="B38" s="6" t="s">
        <v>7</v>
      </c>
      <c r="C38" s="14">
        <f t="shared" si="2"/>
        <v>0.14733369983507422</v>
      </c>
      <c r="D38" s="14">
        <f t="shared" si="3"/>
        <v>8.6471408647140868E-2</v>
      </c>
      <c r="E38" s="14">
        <f t="shared" si="4"/>
        <v>0.37402597402597404</v>
      </c>
      <c r="F38" s="14">
        <f t="shared" si="5"/>
        <v>1.4285714285714286</v>
      </c>
      <c r="G38" s="14">
        <f t="shared" si="6"/>
        <v>1.8</v>
      </c>
      <c r="H38" s="14">
        <f t="shared" si="7"/>
        <v>0.5</v>
      </c>
    </row>
    <row r="39" spans="2:8" ht="20.100000000000001" customHeight="1" thickBot="1" x14ac:dyDescent="0.25">
      <c r="B39" s="6" t="s">
        <v>8</v>
      </c>
      <c r="C39" s="14">
        <f t="shared" si="2"/>
        <v>9.3622795115332433E-2</v>
      </c>
      <c r="D39" s="14">
        <f t="shared" si="3"/>
        <v>7.5431606905710491E-2</v>
      </c>
      <c r="E39" s="14">
        <f t="shared" si="4"/>
        <v>0.14275466284074606</v>
      </c>
      <c r="F39" s="14">
        <f t="shared" si="5"/>
        <v>7.6923076923076927E-2</v>
      </c>
      <c r="G39" s="14">
        <f t="shared" si="6"/>
        <v>0</v>
      </c>
      <c r="H39" s="14">
        <f t="shared" si="7"/>
        <v>1</v>
      </c>
    </row>
    <row r="40" spans="2:8" ht="20.100000000000001" customHeight="1" thickBot="1" x14ac:dyDescent="0.25">
      <c r="B40" s="6" t="s">
        <v>9</v>
      </c>
      <c r="C40" s="14">
        <f t="shared" si="2"/>
        <v>-4.0704928259513412E-2</v>
      </c>
      <c r="D40" s="14">
        <f t="shared" si="3"/>
        <v>-4.9564634963161422E-2</v>
      </c>
      <c r="E40" s="14">
        <f t="shared" si="4"/>
        <v>-2.017589239524056E-2</v>
      </c>
      <c r="F40" s="14">
        <f t="shared" si="5"/>
        <v>0.91666666666666663</v>
      </c>
      <c r="G40" s="14">
        <f t="shared" si="6"/>
        <v>0.45454545454545453</v>
      </c>
      <c r="H40" s="14">
        <f t="shared" si="7"/>
        <v>6</v>
      </c>
    </row>
    <row r="41" spans="2:8" ht="20.100000000000001" customHeight="1" thickBot="1" x14ac:dyDescent="0.25">
      <c r="B41" s="6" t="s">
        <v>10</v>
      </c>
      <c r="C41" s="14">
        <f t="shared" si="2"/>
        <v>5.1419587533524463E-2</v>
      </c>
      <c r="D41" s="14">
        <f t="shared" si="3"/>
        <v>1.536806516059628E-4</v>
      </c>
      <c r="E41" s="14">
        <f t="shared" si="4"/>
        <v>0.12888992104040872</v>
      </c>
      <c r="F41" s="14">
        <f t="shared" si="5"/>
        <v>-0.37037037037037035</v>
      </c>
      <c r="G41" s="14">
        <f t="shared" si="6"/>
        <v>-0.375</v>
      </c>
      <c r="H41" s="14">
        <f t="shared" si="7"/>
        <v>-0.35714285714285715</v>
      </c>
    </row>
    <row r="42" spans="2:8" ht="20.100000000000001" customHeight="1" thickBot="1" x14ac:dyDescent="0.25">
      <c r="B42" s="6" t="s">
        <v>11</v>
      </c>
      <c r="C42" s="14">
        <f t="shared" si="2"/>
        <v>0.11227517985611511</v>
      </c>
      <c r="D42" s="14">
        <f t="shared" si="3"/>
        <v>9.9905680911267503E-2</v>
      </c>
      <c r="E42" s="14">
        <f t="shared" si="4"/>
        <v>0.13243466950455243</v>
      </c>
      <c r="F42" s="14">
        <f t="shared" si="5"/>
        <v>-6.0240963855421686E-2</v>
      </c>
      <c r="G42" s="14">
        <f t="shared" si="6"/>
        <v>8.4745762711864403E-2</v>
      </c>
      <c r="H42" s="14">
        <f t="shared" si="7"/>
        <v>-0.41666666666666669</v>
      </c>
    </row>
    <row r="43" spans="2:8" ht="20.100000000000001" customHeight="1" thickBot="1" x14ac:dyDescent="0.25">
      <c r="B43" s="6" t="s">
        <v>12</v>
      </c>
      <c r="C43" s="14">
        <f t="shared" si="2"/>
        <v>0.21166473541908074</v>
      </c>
      <c r="D43" s="14">
        <f t="shared" si="3"/>
        <v>0.22476446837146702</v>
      </c>
      <c r="E43" s="14">
        <f t="shared" si="4"/>
        <v>0.13055555555555556</v>
      </c>
      <c r="F43" s="14">
        <f t="shared" si="5"/>
        <v>1.2333333333333334</v>
      </c>
      <c r="G43" s="14">
        <f t="shared" si="6"/>
        <v>1.56</v>
      </c>
      <c r="H43" s="14">
        <f t="shared" si="7"/>
        <v>-0.4</v>
      </c>
    </row>
    <row r="44" spans="2:8" ht="20.100000000000001" customHeight="1" thickBot="1" x14ac:dyDescent="0.25">
      <c r="B44" s="6" t="s">
        <v>13</v>
      </c>
      <c r="C44" s="14">
        <f t="shared" si="2"/>
        <v>0.11143270622286541</v>
      </c>
      <c r="D44" s="14">
        <f t="shared" si="3"/>
        <v>9.5053346265761396E-2</v>
      </c>
      <c r="E44" s="14">
        <f t="shared" si="4"/>
        <v>0.19078947368421054</v>
      </c>
      <c r="F44" s="14">
        <f t="shared" si="5"/>
        <v>0.4107142857142857</v>
      </c>
      <c r="G44" s="14">
        <f t="shared" si="6"/>
        <v>0.42</v>
      </c>
      <c r="H44" s="14">
        <f t="shared" si="7"/>
        <v>0.33333333333333331</v>
      </c>
    </row>
    <row r="45" spans="2:8" ht="20.100000000000001" customHeight="1" thickBot="1" x14ac:dyDescent="0.25">
      <c r="B45" s="6" t="s">
        <v>14</v>
      </c>
      <c r="C45" s="14">
        <f t="shared" si="2"/>
        <v>7.2232042423268514E-2</v>
      </c>
      <c r="D45" s="14">
        <f t="shared" si="3"/>
        <v>7.0505456634118321E-2</v>
      </c>
      <c r="E45" s="14">
        <f t="shared" si="4"/>
        <v>7.4425392192630432E-2</v>
      </c>
      <c r="F45" s="14">
        <f t="shared" si="5"/>
        <v>0.25</v>
      </c>
      <c r="G45" s="14">
        <f t="shared" si="6"/>
        <v>6.6666666666666666E-2</v>
      </c>
      <c r="H45" s="14">
        <f t="shared" si="7"/>
        <v>0.55555555555555558</v>
      </c>
    </row>
    <row r="46" spans="2:8" ht="20.100000000000001" customHeight="1" thickBot="1" x14ac:dyDescent="0.25">
      <c r="B46" s="6" t="s">
        <v>15</v>
      </c>
      <c r="C46" s="14">
        <f t="shared" si="2"/>
        <v>0.17339667458432304</v>
      </c>
      <c r="D46" s="14">
        <f t="shared" si="3"/>
        <v>0.16635557629491368</v>
      </c>
      <c r="E46" s="14">
        <f t="shared" si="4"/>
        <v>0.18571428571428572</v>
      </c>
      <c r="F46" s="14">
        <f t="shared" si="5"/>
        <v>1.2</v>
      </c>
      <c r="G46" s="14">
        <f t="shared" si="6"/>
        <v>0.5</v>
      </c>
      <c r="H46" s="14">
        <f t="shared" si="7"/>
        <v>7.5</v>
      </c>
    </row>
    <row r="47" spans="2:8" ht="20.100000000000001" customHeight="1" thickBot="1" x14ac:dyDescent="0.25">
      <c r="B47" s="6" t="s">
        <v>16</v>
      </c>
      <c r="C47" s="14">
        <f t="shared" si="2"/>
        <v>0.44294478527607362</v>
      </c>
      <c r="D47" s="14">
        <f t="shared" si="3"/>
        <v>0.40625</v>
      </c>
      <c r="E47" s="14">
        <f t="shared" si="4"/>
        <v>0.49145299145299143</v>
      </c>
      <c r="F47" s="14">
        <f t="shared" si="5"/>
        <v>1.6</v>
      </c>
      <c r="G47" s="14">
        <f t="shared" si="6"/>
        <v>4.5</v>
      </c>
      <c r="H47" s="14">
        <f t="shared" si="7"/>
        <v>-0.33333333333333331</v>
      </c>
    </row>
    <row r="48" spans="2:8" ht="20.100000000000001" customHeight="1" thickBot="1" x14ac:dyDescent="0.25">
      <c r="B48" s="7" t="s">
        <v>17</v>
      </c>
      <c r="C48" s="14">
        <f t="shared" si="2"/>
        <v>0.13410534180052297</v>
      </c>
      <c r="D48" s="14">
        <f t="shared" si="3"/>
        <v>8.4257871064467763E-2</v>
      </c>
      <c r="E48" s="14">
        <f t="shared" si="4"/>
        <v>0.21644378405151066</v>
      </c>
      <c r="F48" s="14">
        <f t="shared" si="5"/>
        <v>1.1363636363636365</v>
      </c>
      <c r="G48" s="14">
        <f t="shared" si="6"/>
        <v>0.5</v>
      </c>
      <c r="H48" s="14">
        <f t="shared" si="7"/>
        <v>4</v>
      </c>
    </row>
    <row r="49" spans="2:8" ht="20.100000000000001" customHeight="1" thickBot="1" x14ac:dyDescent="0.25">
      <c r="B49" s="8" t="s">
        <v>18</v>
      </c>
      <c r="C49" s="14">
        <f t="shared" si="2"/>
        <v>5.8465286236297195E-2</v>
      </c>
      <c r="D49" s="14">
        <f t="shared" si="3"/>
        <v>3.8461538461538464E-3</v>
      </c>
      <c r="E49" s="14">
        <f t="shared" si="4"/>
        <v>0.15282392026578073</v>
      </c>
      <c r="F49" s="14">
        <f t="shared" si="5"/>
        <v>0.35</v>
      </c>
      <c r="G49" s="14">
        <f t="shared" si="6"/>
        <v>0.11764705882352941</v>
      </c>
      <c r="H49" s="14">
        <f t="shared" si="7"/>
        <v>1.6666666666666667</v>
      </c>
    </row>
    <row r="50" spans="2:8" ht="20.100000000000001" customHeight="1" thickBot="1" x14ac:dyDescent="0.25">
      <c r="B50" s="9" t="s">
        <v>19</v>
      </c>
      <c r="C50" s="15">
        <f t="shared" si="2"/>
        <v>0.10750414177418545</v>
      </c>
      <c r="D50" s="15">
        <f t="shared" si="3"/>
        <v>8.7636315858625677E-2</v>
      </c>
      <c r="E50" s="15">
        <f t="shared" si="4"/>
        <v>0.14760028788969279</v>
      </c>
      <c r="F50" s="15">
        <f t="shared" si="5"/>
        <v>0.24440298507462688</v>
      </c>
      <c r="G50" s="15">
        <f t="shared" si="6"/>
        <v>0.19144144144144143</v>
      </c>
      <c r="H50" s="15">
        <f t="shared" si="7"/>
        <v>0.5</v>
      </c>
    </row>
    <row r="53" spans="2:8" ht="25.5" customHeight="1" x14ac:dyDescent="0.2">
      <c r="B53" s="49" t="s">
        <v>118</v>
      </c>
      <c r="C53" s="49"/>
      <c r="D53" s="49"/>
      <c r="E53" s="49"/>
      <c r="F53" s="49"/>
      <c r="G53" s="49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7">
        <v>2021</v>
      </c>
      <c r="D9" s="28"/>
      <c r="E9" s="28"/>
      <c r="F9" s="28"/>
      <c r="G9" s="28">
        <v>2022</v>
      </c>
      <c r="H9" s="28"/>
      <c r="I9" s="28"/>
      <c r="J9" s="28"/>
      <c r="K9" s="28" t="s">
        <v>120</v>
      </c>
      <c r="L9" s="28"/>
      <c r="M9" s="28"/>
      <c r="N9" s="28"/>
    </row>
    <row r="10" spans="2:14" ht="44.25" customHeight="1" thickBot="1" x14ac:dyDescent="0.25"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39</v>
      </c>
      <c r="L10" s="10" t="s">
        <v>40</v>
      </c>
      <c r="M10" s="10" t="s">
        <v>41</v>
      </c>
      <c r="N10" s="10" t="s">
        <v>42</v>
      </c>
    </row>
    <row r="11" spans="2:14" ht="20.100000000000001" customHeight="1" thickBot="1" x14ac:dyDescent="0.25">
      <c r="B11" s="5" t="s">
        <v>2</v>
      </c>
      <c r="C11" s="11">
        <v>8123</v>
      </c>
      <c r="D11" s="11">
        <v>31</v>
      </c>
      <c r="E11" s="11">
        <v>6579</v>
      </c>
      <c r="F11" s="11">
        <v>1513</v>
      </c>
      <c r="G11" s="11">
        <v>8439</v>
      </c>
      <c r="H11" s="11">
        <v>61</v>
      </c>
      <c r="I11" s="11">
        <v>6387</v>
      </c>
      <c r="J11" s="11">
        <v>1991</v>
      </c>
      <c r="K11" s="14">
        <f>IF(C11=0,"-",(G11-C11)/C11)</f>
        <v>3.8901883540563828E-2</v>
      </c>
      <c r="L11" s="14">
        <f>IF(D11=0,"-",(H11-D11)/D11)</f>
        <v>0.967741935483871</v>
      </c>
      <c r="M11" s="14">
        <f>IF(E11=0,"-",(I11-E11)/E11)</f>
        <v>-2.9183766529867761E-2</v>
      </c>
      <c r="N11" s="14">
        <f>IF(F11=0,"-",(J11-F11)/F11)</f>
        <v>0.31592861863846661</v>
      </c>
    </row>
    <row r="12" spans="2:14" ht="20.100000000000001" customHeight="1" thickBot="1" x14ac:dyDescent="0.25">
      <c r="B12" s="6" t="s">
        <v>3</v>
      </c>
      <c r="C12" s="11">
        <v>867</v>
      </c>
      <c r="D12" s="11">
        <v>3</v>
      </c>
      <c r="E12" s="11">
        <v>749</v>
      </c>
      <c r="F12" s="11">
        <v>115</v>
      </c>
      <c r="G12" s="11">
        <v>951</v>
      </c>
      <c r="H12" s="11">
        <v>9</v>
      </c>
      <c r="I12" s="11">
        <v>801</v>
      </c>
      <c r="J12" s="11">
        <v>141</v>
      </c>
      <c r="K12" s="14">
        <f t="shared" ref="K12:N28" si="0">IF(C12=0,"-",(G12-C12)/C12)</f>
        <v>9.6885813148788927E-2</v>
      </c>
      <c r="L12" s="14">
        <f t="shared" si="0"/>
        <v>2</v>
      </c>
      <c r="M12" s="14">
        <f t="shared" si="0"/>
        <v>6.9425901201602136E-2</v>
      </c>
      <c r="N12" s="14">
        <f t="shared" si="0"/>
        <v>0.22608695652173913</v>
      </c>
    </row>
    <row r="13" spans="2:14" ht="20.100000000000001" customHeight="1" thickBot="1" x14ac:dyDescent="0.25">
      <c r="B13" s="6" t="s">
        <v>4</v>
      </c>
      <c r="C13" s="11">
        <v>641</v>
      </c>
      <c r="D13" s="11">
        <v>2</v>
      </c>
      <c r="E13" s="11">
        <v>489</v>
      </c>
      <c r="F13" s="11">
        <v>150</v>
      </c>
      <c r="G13" s="11">
        <v>869</v>
      </c>
      <c r="H13" s="11">
        <v>3</v>
      </c>
      <c r="I13" s="11">
        <v>662</v>
      </c>
      <c r="J13" s="11">
        <v>204</v>
      </c>
      <c r="K13" s="14">
        <f t="shared" si="0"/>
        <v>0.35569422776911075</v>
      </c>
      <c r="L13" s="14">
        <f t="shared" si="0"/>
        <v>0.5</v>
      </c>
      <c r="M13" s="14">
        <f t="shared" si="0"/>
        <v>0.35378323108384457</v>
      </c>
      <c r="N13" s="14">
        <f t="shared" si="0"/>
        <v>0.36</v>
      </c>
    </row>
    <row r="14" spans="2:14" ht="20.100000000000001" customHeight="1" thickBot="1" x14ac:dyDescent="0.25">
      <c r="B14" s="6" t="s">
        <v>5</v>
      </c>
      <c r="C14" s="11">
        <v>897</v>
      </c>
      <c r="D14" s="11">
        <v>0</v>
      </c>
      <c r="E14" s="11">
        <v>677</v>
      </c>
      <c r="F14" s="11">
        <v>220</v>
      </c>
      <c r="G14" s="11">
        <v>1396</v>
      </c>
      <c r="H14" s="11">
        <v>0</v>
      </c>
      <c r="I14" s="11">
        <v>1123</v>
      </c>
      <c r="J14" s="11">
        <v>273</v>
      </c>
      <c r="K14" s="14">
        <f t="shared" si="0"/>
        <v>0.55629877369007807</v>
      </c>
      <c r="L14" s="14" t="str">
        <f t="shared" si="0"/>
        <v>-</v>
      </c>
      <c r="M14" s="14">
        <f t="shared" si="0"/>
        <v>0.65878877400295421</v>
      </c>
      <c r="N14" s="14">
        <f t="shared" si="0"/>
        <v>0.24090909090909091</v>
      </c>
    </row>
    <row r="15" spans="2:14" ht="20.100000000000001" customHeight="1" thickBot="1" x14ac:dyDescent="0.25">
      <c r="B15" s="6" t="s">
        <v>6</v>
      </c>
      <c r="C15" s="11">
        <v>1876</v>
      </c>
      <c r="D15" s="11">
        <v>26</v>
      </c>
      <c r="E15" s="11">
        <v>1448</v>
      </c>
      <c r="F15" s="11">
        <v>402</v>
      </c>
      <c r="G15" s="11">
        <v>1854</v>
      </c>
      <c r="H15" s="11">
        <v>0</v>
      </c>
      <c r="I15" s="11">
        <v>1329</v>
      </c>
      <c r="J15" s="11">
        <v>525</v>
      </c>
      <c r="K15" s="14">
        <f t="shared" si="0"/>
        <v>-1.1727078891257996E-2</v>
      </c>
      <c r="L15" s="14">
        <f t="shared" si="0"/>
        <v>-1</v>
      </c>
      <c r="M15" s="14">
        <f t="shared" si="0"/>
        <v>-8.2182320441988949E-2</v>
      </c>
      <c r="N15" s="14">
        <f t="shared" si="0"/>
        <v>0.30597014925373134</v>
      </c>
    </row>
    <row r="16" spans="2:14" ht="20.100000000000001" customHeight="1" thickBot="1" x14ac:dyDescent="0.25">
      <c r="B16" s="6" t="s">
        <v>7</v>
      </c>
      <c r="C16" s="11">
        <v>364</v>
      </c>
      <c r="D16" s="11">
        <v>0</v>
      </c>
      <c r="E16" s="11">
        <v>234</v>
      </c>
      <c r="F16" s="11">
        <v>130</v>
      </c>
      <c r="G16" s="11">
        <v>405</v>
      </c>
      <c r="H16" s="11">
        <v>0</v>
      </c>
      <c r="I16" s="11">
        <v>255</v>
      </c>
      <c r="J16" s="11">
        <v>150</v>
      </c>
      <c r="K16" s="14">
        <f t="shared" si="0"/>
        <v>0.11263736263736264</v>
      </c>
      <c r="L16" s="14" t="str">
        <f t="shared" si="0"/>
        <v>-</v>
      </c>
      <c r="M16" s="14">
        <f t="shared" si="0"/>
        <v>8.9743589743589744E-2</v>
      </c>
      <c r="N16" s="14">
        <f t="shared" si="0"/>
        <v>0.15384615384615385</v>
      </c>
    </row>
    <row r="17" spans="2:14" ht="20.100000000000001" customHeight="1" thickBot="1" x14ac:dyDescent="0.25">
      <c r="B17" s="6" t="s">
        <v>8</v>
      </c>
      <c r="C17" s="11">
        <v>1556</v>
      </c>
      <c r="D17" s="11">
        <v>0</v>
      </c>
      <c r="E17" s="11">
        <v>1177</v>
      </c>
      <c r="F17" s="11">
        <v>379</v>
      </c>
      <c r="G17" s="11">
        <v>1678</v>
      </c>
      <c r="H17" s="11">
        <v>3</v>
      </c>
      <c r="I17" s="11">
        <v>1245</v>
      </c>
      <c r="J17" s="11">
        <v>430</v>
      </c>
      <c r="K17" s="14">
        <f t="shared" si="0"/>
        <v>7.8406169665809766E-2</v>
      </c>
      <c r="L17" s="14" t="str">
        <f t="shared" si="0"/>
        <v>-</v>
      </c>
      <c r="M17" s="14">
        <f t="shared" si="0"/>
        <v>5.7774001699235342E-2</v>
      </c>
      <c r="N17" s="14">
        <f t="shared" si="0"/>
        <v>0.13456464379947231</v>
      </c>
    </row>
    <row r="18" spans="2:14" ht="20.100000000000001" customHeight="1" thickBot="1" x14ac:dyDescent="0.25">
      <c r="B18" s="6" t="s">
        <v>9</v>
      </c>
      <c r="C18" s="11">
        <v>1574</v>
      </c>
      <c r="D18" s="11">
        <v>0</v>
      </c>
      <c r="E18" s="11">
        <v>1205</v>
      </c>
      <c r="F18" s="11">
        <v>369</v>
      </c>
      <c r="G18" s="11">
        <v>1718</v>
      </c>
      <c r="H18" s="11">
        <v>3</v>
      </c>
      <c r="I18" s="11">
        <v>1284</v>
      </c>
      <c r="J18" s="11">
        <v>431</v>
      </c>
      <c r="K18" s="14">
        <f t="shared" si="0"/>
        <v>9.148665819567979E-2</v>
      </c>
      <c r="L18" s="14" t="str">
        <f t="shared" si="0"/>
        <v>-</v>
      </c>
      <c r="M18" s="14">
        <f t="shared" si="0"/>
        <v>6.5560165975103737E-2</v>
      </c>
      <c r="N18" s="14">
        <f t="shared" si="0"/>
        <v>0.16802168021680217</v>
      </c>
    </row>
    <row r="19" spans="2:14" ht="20.100000000000001" customHeight="1" thickBot="1" x14ac:dyDescent="0.25">
      <c r="B19" s="6" t="s">
        <v>10</v>
      </c>
      <c r="C19" s="11">
        <v>5112</v>
      </c>
      <c r="D19" s="11">
        <v>5</v>
      </c>
      <c r="E19" s="11">
        <v>2474</v>
      </c>
      <c r="F19" s="11">
        <v>2633</v>
      </c>
      <c r="G19" s="11">
        <v>5454</v>
      </c>
      <c r="H19" s="11">
        <v>17</v>
      </c>
      <c r="I19" s="11">
        <v>2552</v>
      </c>
      <c r="J19" s="11">
        <v>2885</v>
      </c>
      <c r="K19" s="14">
        <f t="shared" si="0"/>
        <v>6.6901408450704219E-2</v>
      </c>
      <c r="L19" s="14">
        <f t="shared" si="0"/>
        <v>2.4</v>
      </c>
      <c r="M19" s="14">
        <f t="shared" si="0"/>
        <v>3.1527890056588521E-2</v>
      </c>
      <c r="N19" s="14">
        <f t="shared" si="0"/>
        <v>9.5708317508545387E-2</v>
      </c>
    </row>
    <row r="20" spans="2:14" ht="20.100000000000001" customHeight="1" thickBot="1" x14ac:dyDescent="0.25">
      <c r="B20" s="6" t="s">
        <v>11</v>
      </c>
      <c r="C20" s="11">
        <v>5198</v>
      </c>
      <c r="D20" s="11">
        <v>42</v>
      </c>
      <c r="E20" s="11">
        <v>4400</v>
      </c>
      <c r="F20" s="11">
        <v>756</v>
      </c>
      <c r="G20" s="11">
        <v>5458</v>
      </c>
      <c r="H20" s="11">
        <v>52</v>
      </c>
      <c r="I20" s="11">
        <v>4518</v>
      </c>
      <c r="J20" s="11">
        <v>888</v>
      </c>
      <c r="K20" s="14">
        <f t="shared" si="0"/>
        <v>5.0019238168526353E-2</v>
      </c>
      <c r="L20" s="14">
        <f t="shared" si="0"/>
        <v>0.23809523809523808</v>
      </c>
      <c r="M20" s="14">
        <f t="shared" si="0"/>
        <v>2.6818181818181817E-2</v>
      </c>
      <c r="N20" s="14">
        <f t="shared" si="0"/>
        <v>0.17460317460317459</v>
      </c>
    </row>
    <row r="21" spans="2:14" ht="20.100000000000001" customHeight="1" thickBot="1" x14ac:dyDescent="0.25">
      <c r="B21" s="6" t="s">
        <v>12</v>
      </c>
      <c r="C21" s="11">
        <v>825</v>
      </c>
      <c r="D21" s="11">
        <v>2</v>
      </c>
      <c r="E21" s="11">
        <v>615</v>
      </c>
      <c r="F21" s="11">
        <v>208</v>
      </c>
      <c r="G21" s="11">
        <v>912</v>
      </c>
      <c r="H21" s="11">
        <v>12</v>
      </c>
      <c r="I21" s="11">
        <v>696</v>
      </c>
      <c r="J21" s="11">
        <v>204</v>
      </c>
      <c r="K21" s="14">
        <f t="shared" si="0"/>
        <v>0.10545454545454545</v>
      </c>
      <c r="L21" s="14">
        <f t="shared" si="0"/>
        <v>5</v>
      </c>
      <c r="M21" s="14">
        <f t="shared" si="0"/>
        <v>0.13170731707317074</v>
      </c>
      <c r="N21" s="14">
        <f t="shared" si="0"/>
        <v>-1.9230769230769232E-2</v>
      </c>
    </row>
    <row r="22" spans="2:14" ht="20.100000000000001" customHeight="1" thickBot="1" x14ac:dyDescent="0.25">
      <c r="B22" s="6" t="s">
        <v>13</v>
      </c>
      <c r="C22" s="11">
        <v>1784</v>
      </c>
      <c r="D22" s="11">
        <v>10</v>
      </c>
      <c r="E22" s="11">
        <v>1176</v>
      </c>
      <c r="F22" s="11">
        <v>598</v>
      </c>
      <c r="G22" s="11">
        <v>1881</v>
      </c>
      <c r="H22" s="11">
        <v>7</v>
      </c>
      <c r="I22" s="11">
        <v>1273</v>
      </c>
      <c r="J22" s="11">
        <v>601</v>
      </c>
      <c r="K22" s="14">
        <f t="shared" si="0"/>
        <v>5.4372197309417038E-2</v>
      </c>
      <c r="L22" s="14">
        <f t="shared" si="0"/>
        <v>-0.3</v>
      </c>
      <c r="M22" s="14">
        <f t="shared" si="0"/>
        <v>8.2482993197278906E-2</v>
      </c>
      <c r="N22" s="14">
        <f t="shared" si="0"/>
        <v>5.016722408026756E-3</v>
      </c>
    </row>
    <row r="23" spans="2:14" ht="20.100000000000001" customHeight="1" thickBot="1" x14ac:dyDescent="0.25">
      <c r="B23" s="6" t="s">
        <v>14</v>
      </c>
      <c r="C23" s="11">
        <v>5482</v>
      </c>
      <c r="D23" s="11">
        <v>2</v>
      </c>
      <c r="E23" s="11">
        <v>2812</v>
      </c>
      <c r="F23" s="11">
        <v>2668</v>
      </c>
      <c r="G23" s="11">
        <v>5564</v>
      </c>
      <c r="H23" s="11">
        <v>1</v>
      </c>
      <c r="I23" s="11">
        <v>2587</v>
      </c>
      <c r="J23" s="11">
        <v>2976</v>
      </c>
      <c r="K23" s="14">
        <f t="shared" si="0"/>
        <v>1.4958044509303174E-2</v>
      </c>
      <c r="L23" s="14">
        <f t="shared" si="0"/>
        <v>-0.5</v>
      </c>
      <c r="M23" s="14">
        <f t="shared" si="0"/>
        <v>-8.0014224751066856E-2</v>
      </c>
      <c r="N23" s="14">
        <f t="shared" si="0"/>
        <v>0.11544227886056972</v>
      </c>
    </row>
    <row r="24" spans="2:14" ht="20.100000000000001" customHeight="1" thickBot="1" x14ac:dyDescent="0.25">
      <c r="B24" s="6" t="s">
        <v>15</v>
      </c>
      <c r="C24" s="11">
        <v>1516</v>
      </c>
      <c r="D24" s="11">
        <v>3</v>
      </c>
      <c r="E24" s="11">
        <v>1256</v>
      </c>
      <c r="F24" s="11">
        <v>257</v>
      </c>
      <c r="G24" s="11">
        <v>1552</v>
      </c>
      <c r="H24" s="11">
        <v>6</v>
      </c>
      <c r="I24" s="11">
        <v>1228</v>
      </c>
      <c r="J24" s="11">
        <v>318</v>
      </c>
      <c r="K24" s="14">
        <f t="shared" si="0"/>
        <v>2.3746701846965697E-2</v>
      </c>
      <c r="L24" s="14">
        <f t="shared" si="0"/>
        <v>1</v>
      </c>
      <c r="M24" s="14">
        <f t="shared" si="0"/>
        <v>-2.2292993630573247E-2</v>
      </c>
      <c r="N24" s="14">
        <f t="shared" si="0"/>
        <v>0.23735408560311283</v>
      </c>
    </row>
    <row r="25" spans="2:14" ht="20.100000000000001" customHeight="1" thickBot="1" x14ac:dyDescent="0.25">
      <c r="B25" s="6" t="s">
        <v>16</v>
      </c>
      <c r="C25" s="11">
        <v>355</v>
      </c>
      <c r="D25" s="11">
        <v>0</v>
      </c>
      <c r="E25" s="11">
        <v>252</v>
      </c>
      <c r="F25" s="11">
        <v>103</v>
      </c>
      <c r="G25" s="11">
        <v>414</v>
      </c>
      <c r="H25" s="11">
        <v>0</v>
      </c>
      <c r="I25" s="11">
        <v>297</v>
      </c>
      <c r="J25" s="11">
        <v>117</v>
      </c>
      <c r="K25" s="14">
        <f t="shared" si="0"/>
        <v>0.16619718309859155</v>
      </c>
      <c r="L25" s="14" t="str">
        <f t="shared" si="0"/>
        <v>-</v>
      </c>
      <c r="M25" s="14">
        <f t="shared" si="0"/>
        <v>0.17857142857142858</v>
      </c>
      <c r="N25" s="14">
        <f t="shared" si="0"/>
        <v>0.13592233009708737</v>
      </c>
    </row>
    <row r="26" spans="2:14" ht="20.100000000000001" customHeight="1" thickBot="1" x14ac:dyDescent="0.25">
      <c r="B26" s="7" t="s">
        <v>17</v>
      </c>
      <c r="C26" s="11">
        <v>790</v>
      </c>
      <c r="D26" s="11">
        <v>0</v>
      </c>
      <c r="E26" s="11">
        <v>445</v>
      </c>
      <c r="F26" s="11">
        <v>345</v>
      </c>
      <c r="G26" s="11">
        <v>1030</v>
      </c>
      <c r="H26" s="11">
        <v>0</v>
      </c>
      <c r="I26" s="11">
        <v>713</v>
      </c>
      <c r="J26" s="11">
        <v>317</v>
      </c>
      <c r="K26" s="14">
        <f t="shared" si="0"/>
        <v>0.30379746835443039</v>
      </c>
      <c r="L26" s="14" t="str">
        <f t="shared" si="0"/>
        <v>-</v>
      </c>
      <c r="M26" s="14">
        <f t="shared" si="0"/>
        <v>0.60224719101123592</v>
      </c>
      <c r="N26" s="14">
        <f t="shared" si="0"/>
        <v>-8.1159420289855067E-2</v>
      </c>
    </row>
    <row r="27" spans="2:14" ht="20.100000000000001" customHeight="1" thickBot="1" x14ac:dyDescent="0.25">
      <c r="B27" s="8" t="s">
        <v>18</v>
      </c>
      <c r="C27" s="11">
        <v>310</v>
      </c>
      <c r="D27" s="11">
        <v>7</v>
      </c>
      <c r="E27" s="11">
        <v>266</v>
      </c>
      <c r="F27" s="11">
        <v>37</v>
      </c>
      <c r="G27" s="11">
        <v>299</v>
      </c>
      <c r="H27" s="11">
        <v>0</v>
      </c>
      <c r="I27" s="11">
        <v>251</v>
      </c>
      <c r="J27" s="11">
        <v>48</v>
      </c>
      <c r="K27" s="14">
        <f t="shared" si="0"/>
        <v>-3.5483870967741936E-2</v>
      </c>
      <c r="L27" s="14">
        <f t="shared" si="0"/>
        <v>-1</v>
      </c>
      <c r="M27" s="14">
        <f t="shared" si="0"/>
        <v>-5.6390977443609019E-2</v>
      </c>
      <c r="N27" s="14">
        <f t="shared" si="0"/>
        <v>0.29729729729729731</v>
      </c>
    </row>
    <row r="28" spans="2:14" ht="20.100000000000001" customHeight="1" thickBot="1" x14ac:dyDescent="0.25">
      <c r="B28" s="9" t="s">
        <v>19</v>
      </c>
      <c r="C28" s="12">
        <f>SUM(C11:C27)</f>
        <v>37270</v>
      </c>
      <c r="D28" s="12">
        <f t="shared" ref="D28:F28" si="1">SUM(D11:D27)</f>
        <v>133</v>
      </c>
      <c r="E28" s="12">
        <f t="shared" si="1"/>
        <v>26254</v>
      </c>
      <c r="F28" s="12">
        <f t="shared" si="1"/>
        <v>10883</v>
      </c>
      <c r="G28" s="12">
        <f>SUM(G11:G27)</f>
        <v>39874</v>
      </c>
      <c r="H28" s="12">
        <f t="shared" ref="H28:J28" si="2">SUM(H11:H27)</f>
        <v>174</v>
      </c>
      <c r="I28" s="12">
        <f t="shared" si="2"/>
        <v>27201</v>
      </c>
      <c r="J28" s="12">
        <f t="shared" si="2"/>
        <v>12499</v>
      </c>
      <c r="K28" s="15">
        <f t="shared" si="0"/>
        <v>6.9868526965387714E-2</v>
      </c>
      <c r="L28" s="15">
        <f t="shared" si="0"/>
        <v>0.30827067669172931</v>
      </c>
      <c r="M28" s="15">
        <f t="shared" si="0"/>
        <v>3.6070693989487319E-2</v>
      </c>
      <c r="N28" s="15">
        <f t="shared" si="0"/>
        <v>0.148488468253239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>
        <v>2021</v>
      </c>
      <c r="D9" s="28"/>
      <c r="E9" s="28"/>
      <c r="F9" s="28"/>
      <c r="G9" s="28"/>
      <c r="H9" s="28">
        <v>2022</v>
      </c>
      <c r="I9" s="28"/>
      <c r="J9" s="28"/>
      <c r="K9" s="28"/>
      <c r="L9" s="28"/>
      <c r="M9" s="28" t="s">
        <v>120</v>
      </c>
      <c r="N9" s="28"/>
      <c r="O9" s="28"/>
      <c r="P9" s="28"/>
      <c r="Q9" s="28"/>
    </row>
    <row r="10" spans="2:17" ht="44.25" customHeight="1" thickBot="1" x14ac:dyDescent="0.25"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50</v>
      </c>
      <c r="K10" s="10" t="s">
        <v>51</v>
      </c>
      <c r="L10" s="10" t="s">
        <v>52</v>
      </c>
      <c r="M10" s="10" t="s">
        <v>43</v>
      </c>
      <c r="N10" s="10" t="s">
        <v>44</v>
      </c>
      <c r="O10" s="10" t="s">
        <v>45</v>
      </c>
      <c r="P10" s="10" t="s">
        <v>46</v>
      </c>
      <c r="Q10" s="10" t="s">
        <v>47</v>
      </c>
    </row>
    <row r="11" spans="2:17" ht="20.100000000000001" customHeight="1" thickBot="1" x14ac:dyDescent="0.25">
      <c r="B11" s="5" t="s">
        <v>2</v>
      </c>
      <c r="C11" s="11">
        <v>5407</v>
      </c>
      <c r="D11" s="11">
        <v>3622</v>
      </c>
      <c r="E11" s="11">
        <v>1099</v>
      </c>
      <c r="F11" s="11">
        <v>621</v>
      </c>
      <c r="G11" s="11">
        <v>65</v>
      </c>
      <c r="H11" s="11">
        <v>5769</v>
      </c>
      <c r="I11" s="11">
        <v>3871</v>
      </c>
      <c r="J11" s="11">
        <v>1221</v>
      </c>
      <c r="K11" s="11">
        <v>609</v>
      </c>
      <c r="L11" s="11">
        <v>68</v>
      </c>
      <c r="M11" s="14">
        <f>IF(C11=0,"-",(H11-C11)/C11)</f>
        <v>6.6950249676345483E-2</v>
      </c>
      <c r="N11" s="14">
        <f>IF(D11=0,"-",(I11-D11)/D11)</f>
        <v>6.8746548868028709E-2</v>
      </c>
      <c r="O11" s="14">
        <f>IF(E11=0,"-",(J11-E11)/E11)</f>
        <v>0.11101000909918107</v>
      </c>
      <c r="P11" s="14">
        <f>IF(F11=0,"-",(K11-F11)/F11)</f>
        <v>-1.932367149758454E-2</v>
      </c>
      <c r="Q11" s="14">
        <f>IF(G11=0,"-",(L11-G11)/G11)</f>
        <v>4.6153846153846156E-2</v>
      </c>
    </row>
    <row r="12" spans="2:17" ht="20.100000000000001" customHeight="1" thickBot="1" x14ac:dyDescent="0.25">
      <c r="B12" s="6" t="s">
        <v>3</v>
      </c>
      <c r="C12" s="11">
        <v>646</v>
      </c>
      <c r="D12" s="11">
        <v>371</v>
      </c>
      <c r="E12" s="11">
        <v>232</v>
      </c>
      <c r="F12" s="11">
        <v>34</v>
      </c>
      <c r="G12" s="11">
        <v>9</v>
      </c>
      <c r="H12" s="11">
        <v>745</v>
      </c>
      <c r="I12" s="11">
        <v>422</v>
      </c>
      <c r="J12" s="11">
        <v>270</v>
      </c>
      <c r="K12" s="11">
        <v>43</v>
      </c>
      <c r="L12" s="11">
        <v>10</v>
      </c>
      <c r="M12" s="14">
        <f t="shared" ref="M12:Q28" si="0">IF(C12=0,"-",(H12-C12)/C12)</f>
        <v>0.15325077399380804</v>
      </c>
      <c r="N12" s="14">
        <f t="shared" si="0"/>
        <v>0.13746630727762804</v>
      </c>
      <c r="O12" s="14">
        <f t="shared" si="0"/>
        <v>0.16379310344827586</v>
      </c>
      <c r="P12" s="14">
        <f t="shared" si="0"/>
        <v>0.26470588235294118</v>
      </c>
      <c r="Q12" s="14">
        <f t="shared" si="0"/>
        <v>0.1111111111111111</v>
      </c>
    </row>
    <row r="13" spans="2:17" ht="20.100000000000001" customHeight="1" thickBot="1" x14ac:dyDescent="0.25">
      <c r="B13" s="6" t="s">
        <v>4</v>
      </c>
      <c r="C13" s="11">
        <v>506</v>
      </c>
      <c r="D13" s="11">
        <v>379</v>
      </c>
      <c r="E13" s="11">
        <v>90</v>
      </c>
      <c r="F13" s="11">
        <v>36</v>
      </c>
      <c r="G13" s="11">
        <v>1</v>
      </c>
      <c r="H13" s="11">
        <v>569</v>
      </c>
      <c r="I13" s="11">
        <v>424</v>
      </c>
      <c r="J13" s="11">
        <v>106</v>
      </c>
      <c r="K13" s="11">
        <v>38</v>
      </c>
      <c r="L13" s="11">
        <v>1</v>
      </c>
      <c r="M13" s="14">
        <f t="shared" si="0"/>
        <v>0.12450592885375494</v>
      </c>
      <c r="N13" s="14">
        <f t="shared" si="0"/>
        <v>0.11873350923482849</v>
      </c>
      <c r="O13" s="14">
        <f t="shared" si="0"/>
        <v>0.17777777777777778</v>
      </c>
      <c r="P13" s="14">
        <f t="shared" si="0"/>
        <v>5.5555555555555552E-2</v>
      </c>
      <c r="Q13" s="14">
        <f t="shared" si="0"/>
        <v>0</v>
      </c>
    </row>
    <row r="14" spans="2:17" ht="20.100000000000001" customHeight="1" thickBot="1" x14ac:dyDescent="0.25">
      <c r="B14" s="6" t="s">
        <v>5</v>
      </c>
      <c r="C14" s="11">
        <v>972</v>
      </c>
      <c r="D14" s="11">
        <v>553</v>
      </c>
      <c r="E14" s="11">
        <v>361</v>
      </c>
      <c r="F14" s="11">
        <v>40</v>
      </c>
      <c r="G14" s="11">
        <v>18</v>
      </c>
      <c r="H14" s="11">
        <v>1043</v>
      </c>
      <c r="I14" s="11">
        <v>567</v>
      </c>
      <c r="J14" s="11">
        <v>424</v>
      </c>
      <c r="K14" s="11">
        <v>35</v>
      </c>
      <c r="L14" s="11">
        <v>17</v>
      </c>
      <c r="M14" s="14">
        <f t="shared" si="0"/>
        <v>7.3045267489711935E-2</v>
      </c>
      <c r="N14" s="14">
        <f t="shared" si="0"/>
        <v>2.5316455696202531E-2</v>
      </c>
      <c r="O14" s="14">
        <f t="shared" si="0"/>
        <v>0.17451523545706371</v>
      </c>
      <c r="P14" s="14">
        <f t="shared" si="0"/>
        <v>-0.125</v>
      </c>
      <c r="Q14" s="14">
        <f t="shared" si="0"/>
        <v>-5.5555555555555552E-2</v>
      </c>
    </row>
    <row r="15" spans="2:17" ht="20.100000000000001" customHeight="1" thickBot="1" x14ac:dyDescent="0.25">
      <c r="B15" s="6" t="s">
        <v>6</v>
      </c>
      <c r="C15" s="11">
        <v>2818</v>
      </c>
      <c r="D15" s="11">
        <v>2083</v>
      </c>
      <c r="E15" s="11">
        <v>497</v>
      </c>
      <c r="F15" s="11">
        <v>214</v>
      </c>
      <c r="G15" s="11">
        <v>24</v>
      </c>
      <c r="H15" s="11">
        <v>2927</v>
      </c>
      <c r="I15" s="11">
        <v>2089</v>
      </c>
      <c r="J15" s="11">
        <v>607</v>
      </c>
      <c r="K15" s="11">
        <v>204</v>
      </c>
      <c r="L15" s="11">
        <v>27</v>
      </c>
      <c r="M15" s="14">
        <f t="shared" si="0"/>
        <v>3.8679914833215048E-2</v>
      </c>
      <c r="N15" s="14">
        <f t="shared" si="0"/>
        <v>2.8804608737397984E-3</v>
      </c>
      <c r="O15" s="14">
        <f t="shared" si="0"/>
        <v>0.22132796780684105</v>
      </c>
      <c r="P15" s="14">
        <f t="shared" si="0"/>
        <v>-4.6728971962616821E-2</v>
      </c>
      <c r="Q15" s="14">
        <f t="shared" si="0"/>
        <v>0.125</v>
      </c>
    </row>
    <row r="16" spans="2:17" ht="20.100000000000001" customHeight="1" thickBot="1" x14ac:dyDescent="0.25">
      <c r="B16" s="6" t="s">
        <v>7</v>
      </c>
      <c r="C16" s="11">
        <v>280</v>
      </c>
      <c r="D16" s="11">
        <v>184</v>
      </c>
      <c r="E16" s="11">
        <v>64</v>
      </c>
      <c r="F16" s="11">
        <v>28</v>
      </c>
      <c r="G16" s="11">
        <v>4</v>
      </c>
      <c r="H16" s="11">
        <v>292</v>
      </c>
      <c r="I16" s="11">
        <v>206</v>
      </c>
      <c r="J16" s="11">
        <v>63</v>
      </c>
      <c r="K16" s="11">
        <v>22</v>
      </c>
      <c r="L16" s="11">
        <v>1</v>
      </c>
      <c r="M16" s="14">
        <f t="shared" si="0"/>
        <v>4.2857142857142858E-2</v>
      </c>
      <c r="N16" s="14">
        <f t="shared" si="0"/>
        <v>0.11956521739130435</v>
      </c>
      <c r="O16" s="14">
        <f t="shared" si="0"/>
        <v>-1.5625E-2</v>
      </c>
      <c r="P16" s="14">
        <f t="shared" si="0"/>
        <v>-0.21428571428571427</v>
      </c>
      <c r="Q16" s="14">
        <f t="shared" si="0"/>
        <v>-0.75</v>
      </c>
    </row>
    <row r="17" spans="2:17" ht="20.100000000000001" customHeight="1" thickBot="1" x14ac:dyDescent="0.25">
      <c r="B17" s="6" t="s">
        <v>8</v>
      </c>
      <c r="C17" s="11">
        <v>603</v>
      </c>
      <c r="D17" s="11">
        <v>397</v>
      </c>
      <c r="E17" s="11">
        <v>122</v>
      </c>
      <c r="F17" s="11">
        <v>75</v>
      </c>
      <c r="G17" s="11">
        <v>9</v>
      </c>
      <c r="H17" s="11">
        <v>626</v>
      </c>
      <c r="I17" s="11">
        <v>407</v>
      </c>
      <c r="J17" s="11">
        <v>125</v>
      </c>
      <c r="K17" s="11">
        <v>82</v>
      </c>
      <c r="L17" s="11">
        <v>12</v>
      </c>
      <c r="M17" s="14">
        <f t="shared" si="0"/>
        <v>3.8142620232172471E-2</v>
      </c>
      <c r="N17" s="14">
        <f t="shared" si="0"/>
        <v>2.5188916876574308E-2</v>
      </c>
      <c r="O17" s="14">
        <f t="shared" si="0"/>
        <v>2.4590163934426229E-2</v>
      </c>
      <c r="P17" s="14">
        <f t="shared" si="0"/>
        <v>9.3333333333333338E-2</v>
      </c>
      <c r="Q17" s="14">
        <f t="shared" si="0"/>
        <v>0.33333333333333331</v>
      </c>
    </row>
    <row r="18" spans="2:17" ht="20.100000000000001" customHeight="1" thickBot="1" x14ac:dyDescent="0.25">
      <c r="B18" s="6" t="s">
        <v>9</v>
      </c>
      <c r="C18" s="11">
        <v>987</v>
      </c>
      <c r="D18" s="11">
        <v>594</v>
      </c>
      <c r="E18" s="11">
        <v>290</v>
      </c>
      <c r="F18" s="11">
        <v>87</v>
      </c>
      <c r="G18" s="11">
        <v>16</v>
      </c>
      <c r="H18" s="11">
        <v>1072</v>
      </c>
      <c r="I18" s="11">
        <v>668</v>
      </c>
      <c r="J18" s="11">
        <v>320</v>
      </c>
      <c r="K18" s="11">
        <v>73</v>
      </c>
      <c r="L18" s="11">
        <v>11</v>
      </c>
      <c r="M18" s="14">
        <f t="shared" si="0"/>
        <v>8.6119554204660581E-2</v>
      </c>
      <c r="N18" s="14">
        <f t="shared" si="0"/>
        <v>0.12457912457912458</v>
      </c>
      <c r="O18" s="14">
        <f t="shared" si="0"/>
        <v>0.10344827586206896</v>
      </c>
      <c r="P18" s="14">
        <f t="shared" si="0"/>
        <v>-0.16091954022988506</v>
      </c>
      <c r="Q18" s="14">
        <f t="shared" si="0"/>
        <v>-0.3125</v>
      </c>
    </row>
    <row r="19" spans="2:17" ht="20.100000000000001" customHeight="1" thickBot="1" x14ac:dyDescent="0.25">
      <c r="B19" s="6" t="s">
        <v>10</v>
      </c>
      <c r="C19" s="11">
        <v>1895</v>
      </c>
      <c r="D19" s="11">
        <v>968</v>
      </c>
      <c r="E19" s="11">
        <v>671</v>
      </c>
      <c r="F19" s="11">
        <v>188</v>
      </c>
      <c r="G19" s="11">
        <v>68</v>
      </c>
      <c r="H19" s="11">
        <v>2005</v>
      </c>
      <c r="I19" s="11">
        <v>1085</v>
      </c>
      <c r="J19" s="11">
        <v>705</v>
      </c>
      <c r="K19" s="11">
        <v>144</v>
      </c>
      <c r="L19" s="11">
        <v>71</v>
      </c>
      <c r="M19" s="14">
        <f t="shared" si="0"/>
        <v>5.8047493403693931E-2</v>
      </c>
      <c r="N19" s="14">
        <f t="shared" si="0"/>
        <v>0.12086776859504132</v>
      </c>
      <c r="O19" s="14">
        <f t="shared" si="0"/>
        <v>5.0670640834575259E-2</v>
      </c>
      <c r="P19" s="14">
        <f t="shared" si="0"/>
        <v>-0.23404255319148937</v>
      </c>
      <c r="Q19" s="14">
        <f t="shared" si="0"/>
        <v>4.4117647058823532E-2</v>
      </c>
    </row>
    <row r="20" spans="2:17" ht="20.100000000000001" customHeight="1" thickBot="1" x14ac:dyDescent="0.25">
      <c r="B20" s="6" t="s">
        <v>11</v>
      </c>
      <c r="C20" s="11">
        <v>3549</v>
      </c>
      <c r="D20" s="11">
        <v>1998</v>
      </c>
      <c r="E20" s="11">
        <v>1179</v>
      </c>
      <c r="F20" s="11">
        <v>256</v>
      </c>
      <c r="G20" s="11">
        <v>116</v>
      </c>
      <c r="H20" s="11">
        <v>3963</v>
      </c>
      <c r="I20" s="11">
        <v>2201</v>
      </c>
      <c r="J20" s="11">
        <v>1376</v>
      </c>
      <c r="K20" s="11">
        <v>280</v>
      </c>
      <c r="L20" s="11">
        <v>106</v>
      </c>
      <c r="M20" s="14">
        <f t="shared" si="0"/>
        <v>0.11665257819103973</v>
      </c>
      <c r="N20" s="14">
        <f t="shared" si="0"/>
        <v>0.1016016016016016</v>
      </c>
      <c r="O20" s="14">
        <f t="shared" si="0"/>
        <v>0.16709075487701441</v>
      </c>
      <c r="P20" s="14">
        <f t="shared" si="0"/>
        <v>9.375E-2</v>
      </c>
      <c r="Q20" s="14">
        <f t="shared" si="0"/>
        <v>-8.6206896551724144E-2</v>
      </c>
    </row>
    <row r="21" spans="2:17" ht="20.100000000000001" customHeight="1" thickBot="1" x14ac:dyDescent="0.25">
      <c r="B21" s="6" t="s">
        <v>12</v>
      </c>
      <c r="C21" s="11">
        <v>507</v>
      </c>
      <c r="D21" s="11">
        <v>432</v>
      </c>
      <c r="E21" s="11">
        <v>36</v>
      </c>
      <c r="F21" s="11">
        <v>38</v>
      </c>
      <c r="G21" s="11">
        <v>1</v>
      </c>
      <c r="H21" s="11">
        <v>559</v>
      </c>
      <c r="I21" s="11">
        <v>482</v>
      </c>
      <c r="J21" s="11">
        <v>50</v>
      </c>
      <c r="K21" s="11">
        <v>26</v>
      </c>
      <c r="L21" s="11">
        <v>1</v>
      </c>
      <c r="M21" s="14">
        <f t="shared" si="0"/>
        <v>0.10256410256410256</v>
      </c>
      <c r="N21" s="14">
        <f t="shared" si="0"/>
        <v>0.11574074074074074</v>
      </c>
      <c r="O21" s="14">
        <f t="shared" si="0"/>
        <v>0.3888888888888889</v>
      </c>
      <c r="P21" s="14">
        <f t="shared" si="0"/>
        <v>-0.31578947368421051</v>
      </c>
      <c r="Q21" s="14">
        <f t="shared" si="0"/>
        <v>0</v>
      </c>
    </row>
    <row r="22" spans="2:17" ht="20.100000000000001" customHeight="1" thickBot="1" x14ac:dyDescent="0.25">
      <c r="B22" s="6" t="s">
        <v>13</v>
      </c>
      <c r="C22" s="11">
        <v>910</v>
      </c>
      <c r="D22" s="11">
        <v>676</v>
      </c>
      <c r="E22" s="11">
        <v>109</v>
      </c>
      <c r="F22" s="11">
        <v>110</v>
      </c>
      <c r="G22" s="11">
        <v>15</v>
      </c>
      <c r="H22" s="11">
        <v>941</v>
      </c>
      <c r="I22" s="11">
        <v>683</v>
      </c>
      <c r="J22" s="11">
        <v>129</v>
      </c>
      <c r="K22" s="11">
        <v>117</v>
      </c>
      <c r="L22" s="11">
        <v>12</v>
      </c>
      <c r="M22" s="14">
        <f t="shared" si="0"/>
        <v>3.4065934065934063E-2</v>
      </c>
      <c r="N22" s="14">
        <f t="shared" si="0"/>
        <v>1.0355029585798817E-2</v>
      </c>
      <c r="O22" s="14">
        <f t="shared" si="0"/>
        <v>0.1834862385321101</v>
      </c>
      <c r="P22" s="14">
        <f t="shared" si="0"/>
        <v>6.363636363636363E-2</v>
      </c>
      <c r="Q22" s="14">
        <f t="shared" si="0"/>
        <v>-0.2</v>
      </c>
    </row>
    <row r="23" spans="2:17" ht="20.100000000000001" customHeight="1" thickBot="1" x14ac:dyDescent="0.25">
      <c r="B23" s="6" t="s">
        <v>14</v>
      </c>
      <c r="C23" s="11">
        <v>1187</v>
      </c>
      <c r="D23" s="11">
        <v>506</v>
      </c>
      <c r="E23" s="11">
        <v>358</v>
      </c>
      <c r="F23" s="11">
        <v>224</v>
      </c>
      <c r="G23" s="11">
        <v>99</v>
      </c>
      <c r="H23" s="11">
        <v>1290</v>
      </c>
      <c r="I23" s="11">
        <v>623</v>
      </c>
      <c r="J23" s="11">
        <v>391</v>
      </c>
      <c r="K23" s="11">
        <v>185</v>
      </c>
      <c r="L23" s="11">
        <v>91</v>
      </c>
      <c r="M23" s="14">
        <f t="shared" si="0"/>
        <v>8.6773378264532436E-2</v>
      </c>
      <c r="N23" s="14">
        <f t="shared" si="0"/>
        <v>0.23122529644268774</v>
      </c>
      <c r="O23" s="14">
        <f t="shared" si="0"/>
        <v>9.217877094972067E-2</v>
      </c>
      <c r="P23" s="14">
        <f t="shared" si="0"/>
        <v>-0.17410714285714285</v>
      </c>
      <c r="Q23" s="14">
        <f t="shared" si="0"/>
        <v>-8.0808080808080815E-2</v>
      </c>
    </row>
    <row r="24" spans="2:17" ht="20.100000000000001" customHeight="1" thickBot="1" x14ac:dyDescent="0.25">
      <c r="B24" s="6" t="s">
        <v>15</v>
      </c>
      <c r="C24" s="11">
        <v>1411</v>
      </c>
      <c r="D24" s="11">
        <v>844</v>
      </c>
      <c r="E24" s="11">
        <v>512</v>
      </c>
      <c r="F24" s="11">
        <v>43</v>
      </c>
      <c r="G24" s="11">
        <v>12</v>
      </c>
      <c r="H24" s="11">
        <v>1681</v>
      </c>
      <c r="I24" s="11">
        <v>1006</v>
      </c>
      <c r="J24" s="11">
        <v>620</v>
      </c>
      <c r="K24" s="11">
        <v>41</v>
      </c>
      <c r="L24" s="11">
        <v>14</v>
      </c>
      <c r="M24" s="14">
        <f t="shared" si="0"/>
        <v>0.19135364989369241</v>
      </c>
      <c r="N24" s="14">
        <f t="shared" si="0"/>
        <v>0.19194312796208532</v>
      </c>
      <c r="O24" s="14">
        <f t="shared" si="0"/>
        <v>0.2109375</v>
      </c>
      <c r="P24" s="14">
        <f t="shared" si="0"/>
        <v>-4.6511627906976744E-2</v>
      </c>
      <c r="Q24" s="14">
        <f t="shared" si="0"/>
        <v>0.16666666666666666</v>
      </c>
    </row>
    <row r="25" spans="2:17" ht="20.100000000000001" customHeight="1" thickBot="1" x14ac:dyDescent="0.25">
      <c r="B25" s="6" t="s">
        <v>16</v>
      </c>
      <c r="C25" s="11">
        <v>289</v>
      </c>
      <c r="D25" s="11">
        <v>143</v>
      </c>
      <c r="E25" s="11">
        <v>129</v>
      </c>
      <c r="F25" s="11">
        <v>12</v>
      </c>
      <c r="G25" s="11">
        <v>5</v>
      </c>
      <c r="H25" s="11">
        <v>372</v>
      </c>
      <c r="I25" s="11">
        <v>169</v>
      </c>
      <c r="J25" s="11">
        <v>190</v>
      </c>
      <c r="K25" s="11">
        <v>9</v>
      </c>
      <c r="L25" s="11">
        <v>4</v>
      </c>
      <c r="M25" s="14">
        <f t="shared" si="0"/>
        <v>0.28719723183391005</v>
      </c>
      <c r="N25" s="14">
        <f t="shared" si="0"/>
        <v>0.18181818181818182</v>
      </c>
      <c r="O25" s="14">
        <f t="shared" si="0"/>
        <v>0.47286821705426357</v>
      </c>
      <c r="P25" s="14">
        <f t="shared" si="0"/>
        <v>-0.25</v>
      </c>
      <c r="Q25" s="14">
        <f t="shared" si="0"/>
        <v>-0.2</v>
      </c>
    </row>
    <row r="26" spans="2:17" ht="20.100000000000001" customHeight="1" thickBot="1" x14ac:dyDescent="0.25">
      <c r="B26" s="7" t="s">
        <v>17</v>
      </c>
      <c r="C26" s="11">
        <v>1102</v>
      </c>
      <c r="D26" s="11">
        <v>610</v>
      </c>
      <c r="E26" s="11">
        <v>434</v>
      </c>
      <c r="F26" s="11">
        <v>47</v>
      </c>
      <c r="G26" s="11">
        <v>11</v>
      </c>
      <c r="H26" s="11">
        <v>1227</v>
      </c>
      <c r="I26" s="11">
        <v>663</v>
      </c>
      <c r="J26" s="11">
        <v>519</v>
      </c>
      <c r="K26" s="11">
        <v>29</v>
      </c>
      <c r="L26" s="11">
        <v>16</v>
      </c>
      <c r="M26" s="14">
        <f t="shared" si="0"/>
        <v>0.11343012704174228</v>
      </c>
      <c r="N26" s="14">
        <f t="shared" si="0"/>
        <v>8.6885245901639346E-2</v>
      </c>
      <c r="O26" s="14">
        <f t="shared" si="0"/>
        <v>0.19585253456221199</v>
      </c>
      <c r="P26" s="14">
        <f t="shared" si="0"/>
        <v>-0.38297872340425532</v>
      </c>
      <c r="Q26" s="14">
        <f t="shared" si="0"/>
        <v>0.45454545454545453</v>
      </c>
    </row>
    <row r="27" spans="2:17" ht="20.100000000000001" customHeight="1" thickBot="1" x14ac:dyDescent="0.25">
      <c r="B27" s="8" t="s">
        <v>18</v>
      </c>
      <c r="C27" s="11">
        <v>137</v>
      </c>
      <c r="D27" s="11">
        <v>75</v>
      </c>
      <c r="E27" s="11">
        <v>54</v>
      </c>
      <c r="F27" s="11">
        <v>8</v>
      </c>
      <c r="G27" s="11">
        <v>0</v>
      </c>
      <c r="H27" s="11">
        <v>203</v>
      </c>
      <c r="I27" s="11">
        <v>129</v>
      </c>
      <c r="J27" s="11">
        <v>72</v>
      </c>
      <c r="K27" s="11">
        <v>1</v>
      </c>
      <c r="L27" s="11">
        <v>1</v>
      </c>
      <c r="M27" s="14">
        <f t="shared" si="0"/>
        <v>0.48175182481751827</v>
      </c>
      <c r="N27" s="14">
        <f t="shared" si="0"/>
        <v>0.72</v>
      </c>
      <c r="O27" s="14">
        <f t="shared" si="0"/>
        <v>0.33333333333333331</v>
      </c>
      <c r="P27" s="14">
        <f t="shared" si="0"/>
        <v>-0.875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23206</v>
      </c>
      <c r="D28" s="12">
        <f t="shared" ref="D28:G28" si="1">SUM(D11:D27)</f>
        <v>14435</v>
      </c>
      <c r="E28" s="12">
        <f t="shared" si="1"/>
        <v>6237</v>
      </c>
      <c r="F28" s="12">
        <f t="shared" si="1"/>
        <v>2061</v>
      </c>
      <c r="G28" s="12">
        <f t="shared" si="1"/>
        <v>473</v>
      </c>
      <c r="H28" s="12">
        <f>SUM(H11:H27)</f>
        <v>25284</v>
      </c>
      <c r="I28" s="12">
        <f t="shared" ref="I28:L28" si="2">SUM(I11:I27)</f>
        <v>15695</v>
      </c>
      <c r="J28" s="12">
        <f t="shared" si="2"/>
        <v>7188</v>
      </c>
      <c r="K28" s="12">
        <f t="shared" si="2"/>
        <v>1938</v>
      </c>
      <c r="L28" s="12">
        <f t="shared" si="2"/>
        <v>463</v>
      </c>
      <c r="M28" s="15">
        <f t="shared" si="0"/>
        <v>8.9545807118848575E-2</v>
      </c>
      <c r="N28" s="15">
        <f t="shared" si="0"/>
        <v>8.7287842050571524E-2</v>
      </c>
      <c r="O28" s="15">
        <f t="shared" si="0"/>
        <v>0.15247715247715249</v>
      </c>
      <c r="P28" s="15">
        <f t="shared" si="0"/>
        <v>-5.9679767103347887E-2</v>
      </c>
      <c r="Q28" s="15">
        <f t="shared" si="0"/>
        <v>-2.1141649048625793E-2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>
        <v>2021</v>
      </c>
      <c r="D9" s="28"/>
      <c r="E9" s="28"/>
      <c r="F9" s="28"/>
      <c r="G9" s="28"/>
      <c r="H9" s="27">
        <v>2022</v>
      </c>
      <c r="I9" s="28"/>
      <c r="J9" s="28"/>
      <c r="K9" s="28"/>
      <c r="L9" s="28"/>
      <c r="M9" s="27" t="s">
        <v>120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1">
        <v>5947</v>
      </c>
      <c r="D11" s="21">
        <v>2943</v>
      </c>
      <c r="E11" s="21">
        <v>670</v>
      </c>
      <c r="F11" s="21">
        <v>1890</v>
      </c>
      <c r="G11" s="21">
        <v>444</v>
      </c>
      <c r="H11" s="21">
        <v>5843</v>
      </c>
      <c r="I11" s="21">
        <v>2884</v>
      </c>
      <c r="J11" s="21">
        <v>753</v>
      </c>
      <c r="K11" s="21">
        <v>1763</v>
      </c>
      <c r="L11" s="21">
        <v>443</v>
      </c>
      <c r="M11" s="14">
        <f>IF(C11=0,"-",(H11-C11)/C11)</f>
        <v>-1.7487808979317301E-2</v>
      </c>
      <c r="N11" s="14">
        <f>IF(D11=0,"-",(I11-D11)/D11)</f>
        <v>-2.0047570506286104E-2</v>
      </c>
      <c r="O11" s="14">
        <f>IF(E11=0,"-",(J11-E11)/E11)</f>
        <v>0.12388059701492538</v>
      </c>
      <c r="P11" s="14">
        <f>IF(F11=0,"-",(K11-F11)/F11)</f>
        <v>-6.7195767195767198E-2</v>
      </c>
      <c r="Q11" s="14">
        <f>IF(G11=0,"-",(L11-G11)/G11)</f>
        <v>-2.2522522522522522E-3</v>
      </c>
    </row>
    <row r="12" spans="2:17" ht="20.100000000000001" customHeight="1" thickBot="1" x14ac:dyDescent="0.25">
      <c r="B12" s="6" t="s">
        <v>3</v>
      </c>
      <c r="C12" s="21">
        <v>736</v>
      </c>
      <c r="D12" s="21">
        <v>337</v>
      </c>
      <c r="E12" s="21">
        <v>211</v>
      </c>
      <c r="F12" s="21">
        <v>119</v>
      </c>
      <c r="G12" s="21">
        <v>69</v>
      </c>
      <c r="H12" s="21">
        <v>717</v>
      </c>
      <c r="I12" s="21">
        <v>281</v>
      </c>
      <c r="J12" s="21">
        <v>240</v>
      </c>
      <c r="K12" s="21">
        <v>122</v>
      </c>
      <c r="L12" s="21">
        <v>74</v>
      </c>
      <c r="M12" s="14">
        <f t="shared" ref="M12:Q28" si="0">IF(C12=0,"-",(H12-C12)/C12)</f>
        <v>-2.5815217391304348E-2</v>
      </c>
      <c r="N12" s="14">
        <f t="shared" si="0"/>
        <v>-0.16617210682492581</v>
      </c>
      <c r="O12" s="14">
        <f t="shared" si="0"/>
        <v>0.13744075829383887</v>
      </c>
      <c r="P12" s="14">
        <f t="shared" si="0"/>
        <v>2.5210084033613446E-2</v>
      </c>
      <c r="Q12" s="14">
        <f t="shared" si="0"/>
        <v>7.2463768115942032E-2</v>
      </c>
    </row>
    <row r="13" spans="2:17" ht="20.100000000000001" customHeight="1" thickBot="1" x14ac:dyDescent="0.25">
      <c r="B13" s="6" t="s">
        <v>4</v>
      </c>
      <c r="C13" s="21">
        <v>707</v>
      </c>
      <c r="D13" s="21">
        <v>419</v>
      </c>
      <c r="E13" s="21">
        <v>47</v>
      </c>
      <c r="F13" s="21">
        <v>219</v>
      </c>
      <c r="G13" s="21">
        <v>22</v>
      </c>
      <c r="H13" s="21">
        <v>693</v>
      </c>
      <c r="I13" s="21">
        <v>452</v>
      </c>
      <c r="J13" s="21">
        <v>63</v>
      </c>
      <c r="K13" s="21">
        <v>159</v>
      </c>
      <c r="L13" s="21">
        <v>19</v>
      </c>
      <c r="M13" s="14">
        <f t="shared" si="0"/>
        <v>-1.9801980198019802E-2</v>
      </c>
      <c r="N13" s="14">
        <f t="shared" si="0"/>
        <v>7.8758949880668255E-2</v>
      </c>
      <c r="O13" s="14">
        <f t="shared" si="0"/>
        <v>0.34042553191489361</v>
      </c>
      <c r="P13" s="14">
        <f t="shared" si="0"/>
        <v>-0.27397260273972601</v>
      </c>
      <c r="Q13" s="14">
        <f t="shared" si="0"/>
        <v>-0.13636363636363635</v>
      </c>
    </row>
    <row r="14" spans="2:17" ht="20.100000000000001" customHeight="1" thickBot="1" x14ac:dyDescent="0.25">
      <c r="B14" s="6" t="s">
        <v>5</v>
      </c>
      <c r="C14" s="21">
        <v>927</v>
      </c>
      <c r="D14" s="21">
        <v>456</v>
      </c>
      <c r="E14" s="21">
        <v>226</v>
      </c>
      <c r="F14" s="21">
        <v>145</v>
      </c>
      <c r="G14" s="21">
        <v>100</v>
      </c>
      <c r="H14" s="21">
        <v>1014</v>
      </c>
      <c r="I14" s="21">
        <v>469</v>
      </c>
      <c r="J14" s="21">
        <v>281</v>
      </c>
      <c r="K14" s="21">
        <v>171</v>
      </c>
      <c r="L14" s="21">
        <v>93</v>
      </c>
      <c r="M14" s="14">
        <f t="shared" si="0"/>
        <v>9.3851132686084138E-2</v>
      </c>
      <c r="N14" s="14">
        <f t="shared" si="0"/>
        <v>2.850877192982456E-2</v>
      </c>
      <c r="O14" s="14">
        <f t="shared" si="0"/>
        <v>0.24336283185840707</v>
      </c>
      <c r="P14" s="14">
        <f t="shared" si="0"/>
        <v>0.1793103448275862</v>
      </c>
      <c r="Q14" s="14">
        <f t="shared" si="0"/>
        <v>-7.0000000000000007E-2</v>
      </c>
    </row>
    <row r="15" spans="2:17" ht="20.100000000000001" customHeight="1" thickBot="1" x14ac:dyDescent="0.25">
      <c r="B15" s="6" t="s">
        <v>6</v>
      </c>
      <c r="C15" s="21">
        <v>839</v>
      </c>
      <c r="D15" s="21">
        <v>480</v>
      </c>
      <c r="E15" s="21">
        <v>98</v>
      </c>
      <c r="F15" s="21">
        <v>219</v>
      </c>
      <c r="G15" s="21">
        <v>42</v>
      </c>
      <c r="H15" s="21">
        <v>870</v>
      </c>
      <c r="I15" s="21">
        <v>419</v>
      </c>
      <c r="J15" s="21">
        <v>145</v>
      </c>
      <c r="K15" s="21">
        <v>245</v>
      </c>
      <c r="L15" s="21">
        <v>61</v>
      </c>
      <c r="M15" s="14">
        <f t="shared" si="0"/>
        <v>3.6948748510131108E-2</v>
      </c>
      <c r="N15" s="14">
        <f t="shared" si="0"/>
        <v>-0.12708333333333333</v>
      </c>
      <c r="O15" s="14">
        <f t="shared" si="0"/>
        <v>0.47959183673469385</v>
      </c>
      <c r="P15" s="14">
        <f t="shared" si="0"/>
        <v>0.11872146118721461</v>
      </c>
      <c r="Q15" s="14">
        <f t="shared" si="0"/>
        <v>0.45238095238095238</v>
      </c>
    </row>
    <row r="16" spans="2:17" ht="20.100000000000001" customHeight="1" thickBot="1" x14ac:dyDescent="0.25">
      <c r="B16" s="6" t="s">
        <v>7</v>
      </c>
      <c r="C16" s="21">
        <v>329</v>
      </c>
      <c r="D16" s="21">
        <v>153</v>
      </c>
      <c r="E16" s="21">
        <v>43</v>
      </c>
      <c r="F16" s="21">
        <v>98</v>
      </c>
      <c r="G16" s="21">
        <v>35</v>
      </c>
      <c r="H16" s="21">
        <v>338</v>
      </c>
      <c r="I16" s="21">
        <v>168</v>
      </c>
      <c r="J16" s="21">
        <v>56</v>
      </c>
      <c r="K16" s="21">
        <v>86</v>
      </c>
      <c r="L16" s="21">
        <v>28</v>
      </c>
      <c r="M16" s="14">
        <f t="shared" si="0"/>
        <v>2.7355623100303952E-2</v>
      </c>
      <c r="N16" s="14">
        <f t="shared" si="0"/>
        <v>9.8039215686274508E-2</v>
      </c>
      <c r="O16" s="14">
        <f t="shared" si="0"/>
        <v>0.30232558139534882</v>
      </c>
      <c r="P16" s="14">
        <f t="shared" si="0"/>
        <v>-0.12244897959183673</v>
      </c>
      <c r="Q16" s="14">
        <f t="shared" si="0"/>
        <v>-0.2</v>
      </c>
    </row>
    <row r="17" spans="2:17" ht="20.100000000000001" customHeight="1" thickBot="1" x14ac:dyDescent="0.25">
      <c r="B17" s="6" t="s">
        <v>8</v>
      </c>
      <c r="C17" s="21">
        <v>1380</v>
      </c>
      <c r="D17" s="21">
        <v>705</v>
      </c>
      <c r="E17" s="21">
        <v>215</v>
      </c>
      <c r="F17" s="21">
        <v>332</v>
      </c>
      <c r="G17" s="21">
        <v>128</v>
      </c>
      <c r="H17" s="21">
        <v>1290</v>
      </c>
      <c r="I17" s="21">
        <v>661</v>
      </c>
      <c r="J17" s="21">
        <v>222</v>
      </c>
      <c r="K17" s="21">
        <v>291</v>
      </c>
      <c r="L17" s="21">
        <v>116</v>
      </c>
      <c r="M17" s="14">
        <f t="shared" si="0"/>
        <v>-6.5217391304347824E-2</v>
      </c>
      <c r="N17" s="14">
        <f t="shared" si="0"/>
        <v>-6.2411347517730496E-2</v>
      </c>
      <c r="O17" s="14">
        <f t="shared" si="0"/>
        <v>3.255813953488372E-2</v>
      </c>
      <c r="P17" s="14">
        <f t="shared" si="0"/>
        <v>-0.12349397590361445</v>
      </c>
      <c r="Q17" s="14">
        <f t="shared" si="0"/>
        <v>-9.375E-2</v>
      </c>
    </row>
    <row r="18" spans="2:17" ht="20.100000000000001" customHeight="1" thickBot="1" x14ac:dyDescent="0.25">
      <c r="B18" s="6" t="s">
        <v>9</v>
      </c>
      <c r="C18" s="21">
        <v>1170</v>
      </c>
      <c r="D18" s="21">
        <v>466</v>
      </c>
      <c r="E18" s="21">
        <v>277</v>
      </c>
      <c r="F18" s="21">
        <v>297</v>
      </c>
      <c r="G18" s="21">
        <v>130</v>
      </c>
      <c r="H18" s="21">
        <v>1187</v>
      </c>
      <c r="I18" s="21">
        <v>460</v>
      </c>
      <c r="J18" s="21">
        <v>321</v>
      </c>
      <c r="K18" s="21">
        <v>280</v>
      </c>
      <c r="L18" s="21">
        <v>126</v>
      </c>
      <c r="M18" s="14">
        <f t="shared" si="0"/>
        <v>1.452991452991453E-2</v>
      </c>
      <c r="N18" s="14">
        <f t="shared" si="0"/>
        <v>-1.2875536480686695E-2</v>
      </c>
      <c r="O18" s="14">
        <f t="shared" si="0"/>
        <v>0.1588447653429603</v>
      </c>
      <c r="P18" s="14">
        <f t="shared" si="0"/>
        <v>-5.7239057239057242E-2</v>
      </c>
      <c r="Q18" s="14">
        <f t="shared" si="0"/>
        <v>-3.0769230769230771E-2</v>
      </c>
    </row>
    <row r="19" spans="2:17" ht="20.100000000000001" customHeight="1" thickBot="1" x14ac:dyDescent="0.25">
      <c r="B19" s="6" t="s">
        <v>10</v>
      </c>
      <c r="C19" s="21">
        <v>5792</v>
      </c>
      <c r="D19" s="21">
        <v>1912</v>
      </c>
      <c r="E19" s="21">
        <v>1413</v>
      </c>
      <c r="F19" s="21">
        <v>1431</v>
      </c>
      <c r="G19" s="21">
        <v>1036</v>
      </c>
      <c r="H19" s="21">
        <v>5783</v>
      </c>
      <c r="I19" s="21">
        <v>1995</v>
      </c>
      <c r="J19" s="21">
        <v>1503</v>
      </c>
      <c r="K19" s="21">
        <v>1450</v>
      </c>
      <c r="L19" s="21">
        <v>835</v>
      </c>
      <c r="M19" s="14">
        <f t="shared" si="0"/>
        <v>-1.5538674033149171E-3</v>
      </c>
      <c r="N19" s="14">
        <f t="shared" si="0"/>
        <v>4.3410041841004186E-2</v>
      </c>
      <c r="O19" s="14">
        <f t="shared" si="0"/>
        <v>6.3694267515923567E-2</v>
      </c>
      <c r="P19" s="14">
        <f t="shared" si="0"/>
        <v>1.3277428371767994E-2</v>
      </c>
      <c r="Q19" s="14">
        <f t="shared" si="0"/>
        <v>-0.19401544401544402</v>
      </c>
    </row>
    <row r="20" spans="2:17" ht="20.100000000000001" customHeight="1" thickBot="1" x14ac:dyDescent="0.25">
      <c r="B20" s="6" t="s">
        <v>11</v>
      </c>
      <c r="C20" s="21">
        <v>3979</v>
      </c>
      <c r="D20" s="21">
        <v>1794</v>
      </c>
      <c r="E20" s="21">
        <v>906</v>
      </c>
      <c r="F20" s="21">
        <v>878</v>
      </c>
      <c r="G20" s="21">
        <v>401</v>
      </c>
      <c r="H20" s="21">
        <v>3852</v>
      </c>
      <c r="I20" s="21">
        <v>1690</v>
      </c>
      <c r="J20" s="21">
        <v>883</v>
      </c>
      <c r="K20" s="21">
        <v>856</v>
      </c>
      <c r="L20" s="21">
        <v>423</v>
      </c>
      <c r="M20" s="14">
        <f t="shared" si="0"/>
        <v>-3.1917567227946718E-2</v>
      </c>
      <c r="N20" s="14">
        <f t="shared" si="0"/>
        <v>-5.7971014492753624E-2</v>
      </c>
      <c r="O20" s="14">
        <f t="shared" si="0"/>
        <v>-2.5386313465783666E-2</v>
      </c>
      <c r="P20" s="14">
        <f t="shared" si="0"/>
        <v>-2.5056947608200455E-2</v>
      </c>
      <c r="Q20" s="14">
        <f t="shared" si="0"/>
        <v>5.4862842892768077E-2</v>
      </c>
    </row>
    <row r="21" spans="2:17" ht="20.100000000000001" customHeight="1" thickBot="1" x14ac:dyDescent="0.25">
      <c r="B21" s="6" t="s">
        <v>12</v>
      </c>
      <c r="C21" s="21">
        <v>435</v>
      </c>
      <c r="D21" s="21">
        <v>313</v>
      </c>
      <c r="E21" s="21">
        <v>60</v>
      </c>
      <c r="F21" s="21">
        <v>56</v>
      </c>
      <c r="G21" s="21">
        <v>6</v>
      </c>
      <c r="H21" s="21">
        <v>425</v>
      </c>
      <c r="I21" s="21">
        <v>323</v>
      </c>
      <c r="J21" s="21">
        <v>49</v>
      </c>
      <c r="K21" s="21">
        <v>44</v>
      </c>
      <c r="L21" s="21">
        <v>9</v>
      </c>
      <c r="M21" s="14">
        <f t="shared" si="0"/>
        <v>-2.2988505747126436E-2</v>
      </c>
      <c r="N21" s="14">
        <f t="shared" si="0"/>
        <v>3.1948881789137379E-2</v>
      </c>
      <c r="O21" s="14">
        <f t="shared" si="0"/>
        <v>-0.18333333333333332</v>
      </c>
      <c r="P21" s="14">
        <f t="shared" si="0"/>
        <v>-0.21428571428571427</v>
      </c>
      <c r="Q21" s="14">
        <f t="shared" si="0"/>
        <v>0.5</v>
      </c>
    </row>
    <row r="22" spans="2:17" ht="20.100000000000001" customHeight="1" thickBot="1" x14ac:dyDescent="0.25">
      <c r="B22" s="6" t="s">
        <v>13</v>
      </c>
      <c r="C22" s="21">
        <v>1258</v>
      </c>
      <c r="D22" s="21">
        <v>826</v>
      </c>
      <c r="E22" s="21">
        <v>110</v>
      </c>
      <c r="F22" s="21">
        <v>280</v>
      </c>
      <c r="G22" s="21">
        <v>42</v>
      </c>
      <c r="H22" s="21">
        <v>1252</v>
      </c>
      <c r="I22" s="21">
        <v>847</v>
      </c>
      <c r="J22" s="21">
        <v>132</v>
      </c>
      <c r="K22" s="21">
        <v>236</v>
      </c>
      <c r="L22" s="21">
        <v>37</v>
      </c>
      <c r="M22" s="14">
        <f t="shared" si="0"/>
        <v>-4.7694753577106515E-3</v>
      </c>
      <c r="N22" s="14">
        <f t="shared" si="0"/>
        <v>2.5423728813559324E-2</v>
      </c>
      <c r="O22" s="14">
        <f t="shared" si="0"/>
        <v>0.2</v>
      </c>
      <c r="P22" s="14">
        <f t="shared" si="0"/>
        <v>-0.15714285714285714</v>
      </c>
      <c r="Q22" s="14">
        <f t="shared" si="0"/>
        <v>-0.11904761904761904</v>
      </c>
    </row>
    <row r="23" spans="2:17" ht="20.100000000000001" customHeight="1" thickBot="1" x14ac:dyDescent="0.25">
      <c r="B23" s="6" t="s">
        <v>14</v>
      </c>
      <c r="C23" s="21">
        <v>5279</v>
      </c>
      <c r="D23" s="21">
        <v>1875</v>
      </c>
      <c r="E23" s="21">
        <v>1503</v>
      </c>
      <c r="F23" s="21">
        <v>1049</v>
      </c>
      <c r="G23" s="21">
        <v>852</v>
      </c>
      <c r="H23" s="21">
        <v>6008</v>
      </c>
      <c r="I23" s="21">
        <v>2171</v>
      </c>
      <c r="J23" s="21">
        <v>1710</v>
      </c>
      <c r="K23" s="21">
        <v>1207</v>
      </c>
      <c r="L23" s="21">
        <v>920</v>
      </c>
      <c r="M23" s="14">
        <f t="shared" si="0"/>
        <v>0.13809433604849403</v>
      </c>
      <c r="N23" s="14">
        <f t="shared" si="0"/>
        <v>0.15786666666666666</v>
      </c>
      <c r="O23" s="14">
        <f t="shared" si="0"/>
        <v>0.1377245508982036</v>
      </c>
      <c r="P23" s="14">
        <f t="shared" si="0"/>
        <v>0.15061963775023832</v>
      </c>
      <c r="Q23" s="14">
        <f t="shared" si="0"/>
        <v>7.9812206572769953E-2</v>
      </c>
    </row>
    <row r="24" spans="2:17" ht="20.100000000000001" customHeight="1" thickBot="1" x14ac:dyDescent="0.25">
      <c r="B24" s="6" t="s">
        <v>15</v>
      </c>
      <c r="C24" s="21">
        <v>850</v>
      </c>
      <c r="D24" s="21">
        <v>334</v>
      </c>
      <c r="E24" s="21">
        <v>243</v>
      </c>
      <c r="F24" s="21">
        <v>148</v>
      </c>
      <c r="G24" s="21">
        <v>125</v>
      </c>
      <c r="H24" s="21">
        <v>847</v>
      </c>
      <c r="I24" s="21">
        <v>335</v>
      </c>
      <c r="J24" s="21">
        <v>264</v>
      </c>
      <c r="K24" s="21">
        <v>140</v>
      </c>
      <c r="L24" s="21">
        <v>108</v>
      </c>
      <c r="M24" s="14">
        <f t="shared" si="0"/>
        <v>-3.5294117647058825E-3</v>
      </c>
      <c r="N24" s="14">
        <f t="shared" si="0"/>
        <v>2.9940119760479044E-3</v>
      </c>
      <c r="O24" s="14">
        <f t="shared" si="0"/>
        <v>8.6419753086419748E-2</v>
      </c>
      <c r="P24" s="14">
        <f t="shared" si="0"/>
        <v>-5.4054054054054057E-2</v>
      </c>
      <c r="Q24" s="14">
        <f t="shared" si="0"/>
        <v>-0.13600000000000001</v>
      </c>
    </row>
    <row r="25" spans="2:17" ht="20.100000000000001" customHeight="1" thickBot="1" x14ac:dyDescent="0.25">
      <c r="B25" s="6" t="s">
        <v>16</v>
      </c>
      <c r="C25" s="21">
        <v>332</v>
      </c>
      <c r="D25" s="21">
        <v>127</v>
      </c>
      <c r="E25" s="21">
        <v>156</v>
      </c>
      <c r="F25" s="21">
        <v>24</v>
      </c>
      <c r="G25" s="21">
        <v>25</v>
      </c>
      <c r="H25" s="21">
        <v>430</v>
      </c>
      <c r="I25" s="21">
        <v>214</v>
      </c>
      <c r="J25" s="21">
        <v>158</v>
      </c>
      <c r="K25" s="21">
        <v>33</v>
      </c>
      <c r="L25" s="21">
        <v>25</v>
      </c>
      <c r="M25" s="14">
        <f t="shared" si="0"/>
        <v>0.29518072289156627</v>
      </c>
      <c r="N25" s="14">
        <f t="shared" si="0"/>
        <v>0.68503937007874016</v>
      </c>
      <c r="O25" s="14">
        <f t="shared" si="0"/>
        <v>1.282051282051282E-2</v>
      </c>
      <c r="P25" s="14">
        <f t="shared" si="0"/>
        <v>0.375</v>
      </c>
      <c r="Q25" s="14">
        <f t="shared" si="0"/>
        <v>0</v>
      </c>
    </row>
    <row r="26" spans="2:17" ht="20.100000000000001" customHeight="1" thickBot="1" x14ac:dyDescent="0.25">
      <c r="B26" s="7" t="s">
        <v>17</v>
      </c>
      <c r="C26" s="21">
        <v>1286</v>
      </c>
      <c r="D26" s="21">
        <v>595</v>
      </c>
      <c r="E26" s="21">
        <v>355</v>
      </c>
      <c r="F26" s="21">
        <v>199</v>
      </c>
      <c r="G26" s="21">
        <v>137</v>
      </c>
      <c r="H26" s="21">
        <v>1257</v>
      </c>
      <c r="I26" s="21">
        <v>536</v>
      </c>
      <c r="J26" s="21">
        <v>403</v>
      </c>
      <c r="K26" s="21">
        <v>180</v>
      </c>
      <c r="L26" s="21">
        <v>138</v>
      </c>
      <c r="M26" s="14">
        <f t="shared" si="0"/>
        <v>-2.2550544323483669E-2</v>
      </c>
      <c r="N26" s="14">
        <f t="shared" si="0"/>
        <v>-9.9159663865546213E-2</v>
      </c>
      <c r="O26" s="14">
        <f t="shared" si="0"/>
        <v>0.13521126760563379</v>
      </c>
      <c r="P26" s="14">
        <f t="shared" si="0"/>
        <v>-9.5477386934673364E-2</v>
      </c>
      <c r="Q26" s="14">
        <f t="shared" si="0"/>
        <v>7.2992700729927005E-3</v>
      </c>
    </row>
    <row r="27" spans="2:17" ht="20.100000000000001" customHeight="1" thickBot="1" x14ac:dyDescent="0.25">
      <c r="B27" s="8" t="s">
        <v>18</v>
      </c>
      <c r="C27" s="21">
        <v>119</v>
      </c>
      <c r="D27" s="21">
        <v>54</v>
      </c>
      <c r="E27" s="21">
        <v>40</v>
      </c>
      <c r="F27" s="21">
        <v>17</v>
      </c>
      <c r="G27" s="21">
        <v>8</v>
      </c>
      <c r="H27" s="21">
        <v>274</v>
      </c>
      <c r="I27" s="21">
        <v>112</v>
      </c>
      <c r="J27" s="21">
        <v>84</v>
      </c>
      <c r="K27" s="21">
        <v>50</v>
      </c>
      <c r="L27" s="21">
        <v>28</v>
      </c>
      <c r="M27" s="14">
        <f t="shared" si="0"/>
        <v>1.3025210084033614</v>
      </c>
      <c r="N27" s="14">
        <f t="shared" si="0"/>
        <v>1.0740740740740742</v>
      </c>
      <c r="O27" s="14">
        <f t="shared" si="0"/>
        <v>1.1000000000000001</v>
      </c>
      <c r="P27" s="14">
        <f t="shared" si="0"/>
        <v>1.9411764705882353</v>
      </c>
      <c r="Q27" s="14">
        <f t="shared" si="0"/>
        <v>2.5</v>
      </c>
    </row>
    <row r="28" spans="2:17" ht="20.100000000000001" customHeight="1" thickBot="1" x14ac:dyDescent="0.25">
      <c r="B28" s="9" t="s">
        <v>19</v>
      </c>
      <c r="C28" s="12">
        <f>SUM(C11:C27)</f>
        <v>31365</v>
      </c>
      <c r="D28" s="12">
        <f t="shared" ref="D28:G28" si="1">SUM(D11:D27)</f>
        <v>13789</v>
      </c>
      <c r="E28" s="12">
        <f t="shared" si="1"/>
        <v>6573</v>
      </c>
      <c r="F28" s="12">
        <f t="shared" si="1"/>
        <v>7401</v>
      </c>
      <c r="G28" s="12">
        <f t="shared" si="1"/>
        <v>3602</v>
      </c>
      <c r="H28" s="12">
        <f>SUM(H11:H27)</f>
        <v>32080</v>
      </c>
      <c r="I28" s="12">
        <f t="shared" ref="I28:L28" si="2">SUM(I11:I27)</f>
        <v>14017</v>
      </c>
      <c r="J28" s="12">
        <f t="shared" si="2"/>
        <v>7267</v>
      </c>
      <c r="K28" s="12">
        <f t="shared" si="2"/>
        <v>7313</v>
      </c>
      <c r="L28" s="12">
        <f t="shared" si="2"/>
        <v>3483</v>
      </c>
      <c r="M28" s="15">
        <f t="shared" si="0"/>
        <v>2.2796110314044316E-2</v>
      </c>
      <c r="N28" s="15">
        <f t="shared" si="0"/>
        <v>1.6534919138443686E-2</v>
      </c>
      <c r="O28" s="15">
        <f t="shared" si="0"/>
        <v>0.10558344743648258</v>
      </c>
      <c r="P28" s="15">
        <f t="shared" si="0"/>
        <v>-1.1890285096608567E-2</v>
      </c>
      <c r="Q28" s="15">
        <f t="shared" si="0"/>
        <v>-3.3037201554691836E-2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>
        <v>2021</v>
      </c>
      <c r="D9" s="28"/>
      <c r="E9" s="28"/>
      <c r="F9" s="28"/>
      <c r="G9" s="27">
        <v>2022</v>
      </c>
      <c r="H9" s="28"/>
      <c r="I9" s="28"/>
      <c r="J9" s="28"/>
      <c r="K9" s="27" t="s">
        <v>120</v>
      </c>
      <c r="L9" s="28"/>
      <c r="M9" s="28"/>
      <c r="N9" s="28"/>
    </row>
    <row r="10" spans="2:14" ht="44.25" customHeight="1" thickBot="1" x14ac:dyDescent="0.25"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57</v>
      </c>
      <c r="L10" s="10" t="s">
        <v>58</v>
      </c>
      <c r="M10" s="10" t="s">
        <v>59</v>
      </c>
      <c r="N10" s="10" t="s">
        <v>60</v>
      </c>
    </row>
    <row r="11" spans="2:14" ht="20.100000000000001" customHeight="1" thickBot="1" x14ac:dyDescent="0.25">
      <c r="B11" s="5" t="s">
        <v>2</v>
      </c>
      <c r="C11" s="11">
        <f>SUM(D11:E11)</f>
        <v>3595</v>
      </c>
      <c r="D11" s="21">
        <v>2130</v>
      </c>
      <c r="E11" s="21">
        <v>1465</v>
      </c>
      <c r="F11" s="21">
        <v>2280</v>
      </c>
      <c r="G11" s="11">
        <f>SUM(H11:I11)</f>
        <v>3631</v>
      </c>
      <c r="H11" s="21">
        <v>2294</v>
      </c>
      <c r="I11" s="21">
        <v>1337</v>
      </c>
      <c r="J11" s="21">
        <v>2174</v>
      </c>
      <c r="K11" s="14">
        <f>IF(C11=0,"-",(G11-C11)/C11)</f>
        <v>1.0013908205841447E-2</v>
      </c>
      <c r="L11" s="14">
        <f>IF(D11=0,"-",(H11-D11)/D11)</f>
        <v>7.6995305164319253E-2</v>
      </c>
      <c r="M11" s="14">
        <f>IF(E11=0,"-",(I11-E11)/E11)</f>
        <v>-8.7372013651877134E-2</v>
      </c>
      <c r="N11" s="14">
        <f>IF(F11=0,"-",(J11-F11)/F11)</f>
        <v>-4.6491228070175437E-2</v>
      </c>
    </row>
    <row r="12" spans="2:14" ht="20.100000000000001" customHeight="1" thickBot="1" x14ac:dyDescent="0.25">
      <c r="B12" s="6" t="s">
        <v>3</v>
      </c>
      <c r="C12" s="11">
        <f t="shared" ref="C12:C27" si="0">SUM(D12:E12)</f>
        <v>546</v>
      </c>
      <c r="D12" s="21">
        <v>332</v>
      </c>
      <c r="E12" s="21">
        <v>214</v>
      </c>
      <c r="F12" s="21">
        <v>187</v>
      </c>
      <c r="G12" s="11">
        <f t="shared" ref="G12:G27" si="1">SUM(H12:I12)</f>
        <v>521</v>
      </c>
      <c r="H12" s="21">
        <v>319</v>
      </c>
      <c r="I12" s="21">
        <v>202</v>
      </c>
      <c r="J12" s="21">
        <v>196</v>
      </c>
      <c r="K12" s="14">
        <f t="shared" ref="K12:N28" si="2">IF(C12=0,"-",(G12-C12)/C12)</f>
        <v>-4.5787545787545784E-2</v>
      </c>
      <c r="L12" s="14">
        <f t="shared" si="2"/>
        <v>-3.9156626506024098E-2</v>
      </c>
      <c r="M12" s="14">
        <f t="shared" si="2"/>
        <v>-5.6074766355140186E-2</v>
      </c>
      <c r="N12" s="14">
        <f t="shared" si="2"/>
        <v>4.8128342245989303E-2</v>
      </c>
    </row>
    <row r="13" spans="2:14" ht="20.100000000000001" customHeight="1" thickBot="1" x14ac:dyDescent="0.25">
      <c r="B13" s="6" t="s">
        <v>4</v>
      </c>
      <c r="C13" s="11">
        <f t="shared" si="0"/>
        <v>462</v>
      </c>
      <c r="D13" s="21">
        <v>268</v>
      </c>
      <c r="E13" s="21">
        <v>194</v>
      </c>
      <c r="F13" s="21">
        <v>239</v>
      </c>
      <c r="G13" s="11">
        <f t="shared" si="1"/>
        <v>514</v>
      </c>
      <c r="H13" s="21">
        <v>281</v>
      </c>
      <c r="I13" s="21">
        <v>233</v>
      </c>
      <c r="J13" s="21">
        <v>174</v>
      </c>
      <c r="K13" s="14">
        <f t="shared" si="2"/>
        <v>0.11255411255411256</v>
      </c>
      <c r="L13" s="14">
        <f t="shared" si="2"/>
        <v>4.8507462686567165E-2</v>
      </c>
      <c r="M13" s="14">
        <f t="shared" si="2"/>
        <v>0.20103092783505155</v>
      </c>
      <c r="N13" s="14">
        <f t="shared" si="2"/>
        <v>-0.27196652719665271</v>
      </c>
    </row>
    <row r="14" spans="2:14" ht="20.100000000000001" customHeight="1" thickBot="1" x14ac:dyDescent="0.25">
      <c r="B14" s="6" t="s">
        <v>5</v>
      </c>
      <c r="C14" s="11">
        <f t="shared" si="0"/>
        <v>682</v>
      </c>
      <c r="D14" s="21">
        <v>521</v>
      </c>
      <c r="E14" s="21">
        <v>161</v>
      </c>
      <c r="F14" s="21">
        <v>245</v>
      </c>
      <c r="G14" s="11">
        <f t="shared" si="1"/>
        <v>750</v>
      </c>
      <c r="H14" s="21">
        <v>557</v>
      </c>
      <c r="I14" s="21">
        <v>193</v>
      </c>
      <c r="J14" s="21">
        <v>264</v>
      </c>
      <c r="K14" s="14">
        <f t="shared" si="2"/>
        <v>9.9706744868035185E-2</v>
      </c>
      <c r="L14" s="14">
        <f t="shared" si="2"/>
        <v>6.9097888675623803E-2</v>
      </c>
      <c r="M14" s="14">
        <f t="shared" si="2"/>
        <v>0.19875776397515527</v>
      </c>
      <c r="N14" s="14">
        <f t="shared" si="2"/>
        <v>7.7551020408163265E-2</v>
      </c>
    </row>
    <row r="15" spans="2:14" ht="20.100000000000001" customHeight="1" thickBot="1" x14ac:dyDescent="0.25">
      <c r="B15" s="6" t="s">
        <v>6</v>
      </c>
      <c r="C15" s="11">
        <f t="shared" si="0"/>
        <v>575</v>
      </c>
      <c r="D15" s="21">
        <v>356</v>
      </c>
      <c r="E15" s="21">
        <v>219</v>
      </c>
      <c r="F15" s="21">
        <v>259</v>
      </c>
      <c r="G15" s="11">
        <f t="shared" si="1"/>
        <v>572</v>
      </c>
      <c r="H15" s="21">
        <v>363</v>
      </c>
      <c r="I15" s="21">
        <v>209</v>
      </c>
      <c r="J15" s="21">
        <v>312</v>
      </c>
      <c r="K15" s="14">
        <f t="shared" si="2"/>
        <v>-5.2173913043478265E-3</v>
      </c>
      <c r="L15" s="14">
        <f t="shared" si="2"/>
        <v>1.9662921348314606E-2</v>
      </c>
      <c r="M15" s="14">
        <f t="shared" si="2"/>
        <v>-4.5662100456621002E-2</v>
      </c>
      <c r="N15" s="14">
        <f t="shared" si="2"/>
        <v>0.20463320463320464</v>
      </c>
    </row>
    <row r="16" spans="2:14" ht="20.100000000000001" customHeight="1" thickBot="1" x14ac:dyDescent="0.25">
      <c r="B16" s="6" t="s">
        <v>7</v>
      </c>
      <c r="C16" s="11">
        <f t="shared" si="0"/>
        <v>196</v>
      </c>
      <c r="D16" s="21">
        <v>110</v>
      </c>
      <c r="E16" s="21">
        <v>86</v>
      </c>
      <c r="F16" s="21">
        <v>133</v>
      </c>
      <c r="G16" s="11">
        <f t="shared" si="1"/>
        <v>224</v>
      </c>
      <c r="H16" s="21">
        <v>108</v>
      </c>
      <c r="I16" s="21">
        <v>116</v>
      </c>
      <c r="J16" s="21">
        <v>114</v>
      </c>
      <c r="K16" s="14">
        <f t="shared" si="2"/>
        <v>0.14285714285714285</v>
      </c>
      <c r="L16" s="14">
        <f t="shared" si="2"/>
        <v>-1.8181818181818181E-2</v>
      </c>
      <c r="M16" s="14">
        <f t="shared" si="2"/>
        <v>0.34883720930232559</v>
      </c>
      <c r="N16" s="14">
        <f t="shared" si="2"/>
        <v>-0.14285714285714285</v>
      </c>
    </row>
    <row r="17" spans="2:14" ht="20.100000000000001" customHeight="1" thickBot="1" x14ac:dyDescent="0.25">
      <c r="B17" s="6" t="s">
        <v>8</v>
      </c>
      <c r="C17" s="11">
        <f t="shared" si="0"/>
        <v>911</v>
      </c>
      <c r="D17" s="21">
        <v>520</v>
      </c>
      <c r="E17" s="21">
        <v>391</v>
      </c>
      <c r="F17" s="21">
        <v>457</v>
      </c>
      <c r="G17" s="11">
        <f t="shared" si="1"/>
        <v>878</v>
      </c>
      <c r="H17" s="21">
        <v>577</v>
      </c>
      <c r="I17" s="21">
        <v>301</v>
      </c>
      <c r="J17" s="21">
        <v>400</v>
      </c>
      <c r="K17" s="14">
        <f t="shared" si="2"/>
        <v>-3.6223929747530186E-2</v>
      </c>
      <c r="L17" s="14">
        <f t="shared" si="2"/>
        <v>0.10961538461538461</v>
      </c>
      <c r="M17" s="14">
        <f t="shared" si="2"/>
        <v>-0.23017902813299232</v>
      </c>
      <c r="N17" s="14">
        <f t="shared" si="2"/>
        <v>-0.12472647702407003</v>
      </c>
    </row>
    <row r="18" spans="2:14" ht="20.100000000000001" customHeight="1" thickBot="1" x14ac:dyDescent="0.25">
      <c r="B18" s="6" t="s">
        <v>9</v>
      </c>
      <c r="C18" s="11">
        <f t="shared" si="0"/>
        <v>740</v>
      </c>
      <c r="D18" s="21">
        <v>393</v>
      </c>
      <c r="E18" s="21">
        <v>347</v>
      </c>
      <c r="F18" s="21">
        <v>412</v>
      </c>
      <c r="G18" s="11">
        <f t="shared" si="1"/>
        <v>778</v>
      </c>
      <c r="H18" s="21">
        <v>488</v>
      </c>
      <c r="I18" s="21">
        <v>290</v>
      </c>
      <c r="J18" s="21">
        <v>386</v>
      </c>
      <c r="K18" s="14">
        <f t="shared" si="2"/>
        <v>5.1351351351351354E-2</v>
      </c>
      <c r="L18" s="14">
        <f t="shared" si="2"/>
        <v>0.24173027989821882</v>
      </c>
      <c r="M18" s="14">
        <f t="shared" si="2"/>
        <v>-0.16426512968299711</v>
      </c>
      <c r="N18" s="14">
        <f t="shared" si="2"/>
        <v>-6.3106796116504854E-2</v>
      </c>
    </row>
    <row r="19" spans="2:14" ht="20.100000000000001" customHeight="1" thickBot="1" x14ac:dyDescent="0.25">
      <c r="B19" s="6" t="s">
        <v>10</v>
      </c>
      <c r="C19" s="11">
        <f t="shared" si="0"/>
        <v>3305</v>
      </c>
      <c r="D19" s="21">
        <v>1756</v>
      </c>
      <c r="E19" s="21">
        <v>1549</v>
      </c>
      <c r="F19" s="21">
        <v>2411</v>
      </c>
      <c r="G19" s="11">
        <f t="shared" si="1"/>
        <v>3484</v>
      </c>
      <c r="H19" s="21">
        <v>1901</v>
      </c>
      <c r="I19" s="21">
        <v>1583</v>
      </c>
      <c r="J19" s="21">
        <v>2231</v>
      </c>
      <c r="K19" s="14">
        <f t="shared" si="2"/>
        <v>5.4160363086232982E-2</v>
      </c>
      <c r="L19" s="14">
        <f t="shared" si="2"/>
        <v>8.2574031890660593E-2</v>
      </c>
      <c r="M19" s="14">
        <f t="shared" si="2"/>
        <v>2.1949644932214331E-2</v>
      </c>
      <c r="N19" s="14">
        <f t="shared" si="2"/>
        <v>-7.4657818332642054E-2</v>
      </c>
    </row>
    <row r="20" spans="2:14" ht="20.100000000000001" customHeight="1" thickBot="1" x14ac:dyDescent="0.25">
      <c r="B20" s="6" t="s">
        <v>11</v>
      </c>
      <c r="C20" s="11">
        <f t="shared" si="0"/>
        <v>2691</v>
      </c>
      <c r="D20" s="21">
        <v>1650</v>
      </c>
      <c r="E20" s="21">
        <v>1041</v>
      </c>
      <c r="F20" s="21">
        <v>1256</v>
      </c>
      <c r="G20" s="11">
        <f t="shared" si="1"/>
        <v>2567</v>
      </c>
      <c r="H20" s="21">
        <v>1555</v>
      </c>
      <c r="I20" s="21">
        <v>1012</v>
      </c>
      <c r="J20" s="21">
        <v>1271</v>
      </c>
      <c r="K20" s="14">
        <f t="shared" si="2"/>
        <v>-4.6079524340393904E-2</v>
      </c>
      <c r="L20" s="14">
        <f t="shared" si="2"/>
        <v>-5.7575757575757579E-2</v>
      </c>
      <c r="M20" s="14">
        <f t="shared" si="2"/>
        <v>-2.7857829010566763E-2</v>
      </c>
      <c r="N20" s="14">
        <f t="shared" si="2"/>
        <v>1.194267515923567E-2</v>
      </c>
    </row>
    <row r="21" spans="2:14" ht="20.100000000000001" customHeight="1" thickBot="1" x14ac:dyDescent="0.25">
      <c r="B21" s="6" t="s">
        <v>12</v>
      </c>
      <c r="C21" s="11">
        <f t="shared" si="0"/>
        <v>372</v>
      </c>
      <c r="D21" s="21">
        <v>318</v>
      </c>
      <c r="E21" s="21">
        <v>54</v>
      </c>
      <c r="F21" s="21">
        <v>60</v>
      </c>
      <c r="G21" s="11">
        <f t="shared" si="1"/>
        <v>370</v>
      </c>
      <c r="H21" s="21">
        <v>308</v>
      </c>
      <c r="I21" s="21">
        <v>62</v>
      </c>
      <c r="J21" s="21">
        <v>50</v>
      </c>
      <c r="K21" s="14">
        <f t="shared" si="2"/>
        <v>-5.3763440860215058E-3</v>
      </c>
      <c r="L21" s="14">
        <f t="shared" si="2"/>
        <v>-3.1446540880503145E-2</v>
      </c>
      <c r="M21" s="14">
        <f t="shared" si="2"/>
        <v>0.14814814814814814</v>
      </c>
      <c r="N21" s="14">
        <f t="shared" si="2"/>
        <v>-0.16666666666666666</v>
      </c>
    </row>
    <row r="22" spans="2:14" ht="20.100000000000001" customHeight="1" thickBot="1" x14ac:dyDescent="0.25">
      <c r="B22" s="6" t="s">
        <v>13</v>
      </c>
      <c r="C22" s="11">
        <f t="shared" si="0"/>
        <v>934</v>
      </c>
      <c r="D22" s="21">
        <v>536</v>
      </c>
      <c r="E22" s="21">
        <v>398</v>
      </c>
      <c r="F22" s="21">
        <v>319</v>
      </c>
      <c r="G22" s="11">
        <f t="shared" si="1"/>
        <v>977</v>
      </c>
      <c r="H22" s="21">
        <v>571</v>
      </c>
      <c r="I22" s="21">
        <v>406</v>
      </c>
      <c r="J22" s="21">
        <v>271</v>
      </c>
      <c r="K22" s="14">
        <f t="shared" si="2"/>
        <v>4.6038543897216275E-2</v>
      </c>
      <c r="L22" s="14">
        <f t="shared" si="2"/>
        <v>6.5298507462686561E-2</v>
      </c>
      <c r="M22" s="14">
        <f t="shared" si="2"/>
        <v>2.0100502512562814E-2</v>
      </c>
      <c r="N22" s="14">
        <f t="shared" si="2"/>
        <v>-0.15047021943573669</v>
      </c>
    </row>
    <row r="23" spans="2:14" ht="20.100000000000001" customHeight="1" thickBot="1" x14ac:dyDescent="0.25">
      <c r="B23" s="6" t="s">
        <v>14</v>
      </c>
      <c r="C23" s="11">
        <f t="shared" si="0"/>
        <v>3278</v>
      </c>
      <c r="D23" s="21">
        <v>1965</v>
      </c>
      <c r="E23" s="21">
        <v>1313</v>
      </c>
      <c r="F23" s="21">
        <v>1736</v>
      </c>
      <c r="G23" s="11">
        <f t="shared" si="1"/>
        <v>3756</v>
      </c>
      <c r="H23" s="21">
        <v>2262</v>
      </c>
      <c r="I23" s="21">
        <v>1494</v>
      </c>
      <c r="J23" s="21">
        <v>1974</v>
      </c>
      <c r="K23" s="14">
        <f t="shared" si="2"/>
        <v>0.14582062233068943</v>
      </c>
      <c r="L23" s="14">
        <f t="shared" si="2"/>
        <v>0.15114503816793892</v>
      </c>
      <c r="M23" s="14">
        <f t="shared" si="2"/>
        <v>0.13785224676313784</v>
      </c>
      <c r="N23" s="14">
        <f t="shared" si="2"/>
        <v>0.13709677419354838</v>
      </c>
    </row>
    <row r="24" spans="2:14" ht="20.100000000000001" customHeight="1" thickBot="1" x14ac:dyDescent="0.25">
      <c r="B24" s="6" t="s">
        <v>15</v>
      </c>
      <c r="C24" s="11">
        <f t="shared" si="0"/>
        <v>577</v>
      </c>
      <c r="D24" s="21">
        <v>435</v>
      </c>
      <c r="E24" s="21">
        <v>142</v>
      </c>
      <c r="F24" s="21">
        <v>273</v>
      </c>
      <c r="G24" s="11">
        <f t="shared" si="1"/>
        <v>599</v>
      </c>
      <c r="H24" s="21">
        <v>422</v>
      </c>
      <c r="I24" s="21">
        <v>177</v>
      </c>
      <c r="J24" s="21">
        <v>246</v>
      </c>
      <c r="K24" s="14">
        <f t="shared" si="2"/>
        <v>3.8128249566724434E-2</v>
      </c>
      <c r="L24" s="14">
        <f t="shared" si="2"/>
        <v>-2.9885057471264367E-2</v>
      </c>
      <c r="M24" s="14">
        <f t="shared" si="2"/>
        <v>0.24647887323943662</v>
      </c>
      <c r="N24" s="14">
        <f t="shared" si="2"/>
        <v>-9.8901098901098897E-2</v>
      </c>
    </row>
    <row r="25" spans="2:14" ht="20.100000000000001" customHeight="1" thickBot="1" x14ac:dyDescent="0.25">
      <c r="B25" s="6" t="s">
        <v>16</v>
      </c>
      <c r="C25" s="11">
        <f t="shared" si="0"/>
        <v>283</v>
      </c>
      <c r="D25" s="21">
        <v>196</v>
      </c>
      <c r="E25" s="21">
        <v>87</v>
      </c>
      <c r="F25" s="21">
        <v>49</v>
      </c>
      <c r="G25" s="11">
        <f t="shared" si="1"/>
        <v>372</v>
      </c>
      <c r="H25" s="21">
        <v>280</v>
      </c>
      <c r="I25" s="21">
        <v>92</v>
      </c>
      <c r="J25" s="21">
        <v>58</v>
      </c>
      <c r="K25" s="14">
        <f t="shared" si="2"/>
        <v>0.31448763250883394</v>
      </c>
      <c r="L25" s="14">
        <f t="shared" si="2"/>
        <v>0.42857142857142855</v>
      </c>
      <c r="M25" s="14">
        <f t="shared" si="2"/>
        <v>5.7471264367816091E-2</v>
      </c>
      <c r="N25" s="14">
        <f t="shared" si="2"/>
        <v>0.18367346938775511</v>
      </c>
    </row>
    <row r="26" spans="2:14" ht="20.100000000000001" customHeight="1" thickBot="1" x14ac:dyDescent="0.25">
      <c r="B26" s="7" t="s">
        <v>17</v>
      </c>
      <c r="C26" s="11">
        <f t="shared" si="0"/>
        <v>938</v>
      </c>
      <c r="D26" s="21">
        <v>630</v>
      </c>
      <c r="E26" s="21">
        <v>308</v>
      </c>
      <c r="F26" s="21">
        <v>316</v>
      </c>
      <c r="G26" s="11">
        <f t="shared" si="1"/>
        <v>908</v>
      </c>
      <c r="H26" s="21">
        <v>557</v>
      </c>
      <c r="I26" s="21">
        <v>351</v>
      </c>
      <c r="J26" s="21">
        <v>298</v>
      </c>
      <c r="K26" s="14">
        <f t="shared" si="2"/>
        <v>-3.1982942430703626E-2</v>
      </c>
      <c r="L26" s="14">
        <f t="shared" si="2"/>
        <v>-0.11587301587301588</v>
      </c>
      <c r="M26" s="14">
        <f t="shared" si="2"/>
        <v>0.1396103896103896</v>
      </c>
      <c r="N26" s="14">
        <f t="shared" si="2"/>
        <v>-5.6962025316455694E-2</v>
      </c>
    </row>
    <row r="27" spans="2:14" ht="20.100000000000001" customHeight="1" thickBot="1" x14ac:dyDescent="0.25">
      <c r="B27" s="8" t="s">
        <v>18</v>
      </c>
      <c r="C27" s="11">
        <f t="shared" si="0"/>
        <v>94</v>
      </c>
      <c r="D27" s="21">
        <v>63</v>
      </c>
      <c r="E27" s="21">
        <v>31</v>
      </c>
      <c r="F27" s="21">
        <v>25</v>
      </c>
      <c r="G27" s="11">
        <f t="shared" si="1"/>
        <v>196</v>
      </c>
      <c r="H27" s="21">
        <v>157</v>
      </c>
      <c r="I27" s="21">
        <v>39</v>
      </c>
      <c r="J27" s="21">
        <v>78</v>
      </c>
      <c r="K27" s="14">
        <f t="shared" si="2"/>
        <v>1.0851063829787233</v>
      </c>
      <c r="L27" s="14">
        <f t="shared" si="2"/>
        <v>1.4920634920634921</v>
      </c>
      <c r="M27" s="14">
        <f t="shared" si="2"/>
        <v>0.25806451612903225</v>
      </c>
      <c r="N27" s="14">
        <f t="shared" si="2"/>
        <v>2.12</v>
      </c>
    </row>
    <row r="28" spans="2:14" ht="20.100000000000001" customHeight="1" thickBot="1" x14ac:dyDescent="0.25">
      <c r="B28" s="9" t="s">
        <v>19</v>
      </c>
      <c r="C28" s="12">
        <f>SUM(C11:C27)</f>
        <v>20179</v>
      </c>
      <c r="D28" s="12">
        <f t="shared" ref="D28:F28" si="3">SUM(D11:D27)</f>
        <v>12179</v>
      </c>
      <c r="E28" s="12">
        <f t="shared" si="3"/>
        <v>8000</v>
      </c>
      <c r="F28" s="12">
        <f t="shared" si="3"/>
        <v>10657</v>
      </c>
      <c r="G28" s="12">
        <f>SUM(G11:G27)</f>
        <v>21097</v>
      </c>
      <c r="H28" s="12">
        <f>SUM(H11:H27)</f>
        <v>13000</v>
      </c>
      <c r="I28" s="12">
        <f t="shared" ref="I28:J28" si="4">SUM(I11:I27)</f>
        <v>8097</v>
      </c>
      <c r="J28" s="12">
        <f t="shared" si="4"/>
        <v>10497</v>
      </c>
      <c r="K28" s="15">
        <f t="shared" si="2"/>
        <v>4.5492839090143219E-2</v>
      </c>
      <c r="L28" s="15">
        <f t="shared" si="2"/>
        <v>6.7411117497331474E-2</v>
      </c>
      <c r="M28" s="15">
        <f t="shared" si="2"/>
        <v>1.2125E-2</v>
      </c>
      <c r="N28" s="15">
        <f t="shared" si="2"/>
        <v>-1.5013606080510463E-2</v>
      </c>
    </row>
    <row r="29" spans="2:14" x14ac:dyDescent="0.2">
      <c r="D29" s="20"/>
      <c r="E29" s="20"/>
      <c r="F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121</v>
      </c>
      <c r="D9" s="28"/>
      <c r="E9" s="28"/>
      <c r="F9" s="27" t="s">
        <v>122</v>
      </c>
      <c r="G9" s="28"/>
      <c r="H9" s="28"/>
      <c r="I9" s="27" t="s">
        <v>123</v>
      </c>
      <c r="J9" s="28"/>
      <c r="K9" s="28"/>
      <c r="L9" s="27" t="s">
        <v>124</v>
      </c>
      <c r="M9" s="28"/>
      <c r="N9" s="28"/>
    </row>
    <row r="10" spans="2:14" ht="44.25" customHeight="1" thickBot="1" x14ac:dyDescent="0.25"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63</v>
      </c>
      <c r="H10" s="10" t="s">
        <v>64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63</v>
      </c>
      <c r="N10" s="10" t="s">
        <v>64</v>
      </c>
    </row>
    <row r="11" spans="2:14" ht="20.100000000000001" customHeight="1" thickBot="1" x14ac:dyDescent="0.25">
      <c r="B11" s="5" t="s">
        <v>2</v>
      </c>
      <c r="C11" s="22">
        <v>58</v>
      </c>
      <c r="D11" s="22">
        <v>53</v>
      </c>
      <c r="E11" s="22">
        <v>5</v>
      </c>
      <c r="F11" s="22">
        <v>11</v>
      </c>
      <c r="G11" s="22">
        <v>10</v>
      </c>
      <c r="H11" s="22">
        <v>1</v>
      </c>
      <c r="I11" s="22">
        <v>65</v>
      </c>
      <c r="J11" s="22">
        <v>53</v>
      </c>
      <c r="K11" s="22">
        <v>12</v>
      </c>
      <c r="L11" s="22">
        <v>8</v>
      </c>
      <c r="M11" s="22">
        <v>8</v>
      </c>
      <c r="N11" s="22">
        <v>0</v>
      </c>
    </row>
    <row r="12" spans="2:14" ht="20.100000000000001" customHeight="1" thickBot="1" x14ac:dyDescent="0.25">
      <c r="B12" s="6" t="s">
        <v>3</v>
      </c>
      <c r="C12" s="22">
        <v>5</v>
      </c>
      <c r="D12" s="22">
        <v>5</v>
      </c>
      <c r="E12" s="22">
        <v>0</v>
      </c>
      <c r="F12" s="22">
        <v>1</v>
      </c>
      <c r="G12" s="22">
        <v>0</v>
      </c>
      <c r="H12" s="22">
        <v>1</v>
      </c>
      <c r="I12" s="22">
        <v>11</v>
      </c>
      <c r="J12" s="22">
        <v>10</v>
      </c>
      <c r="K12" s="22">
        <v>1</v>
      </c>
      <c r="L12" s="22">
        <v>0</v>
      </c>
      <c r="M12" s="22">
        <v>0</v>
      </c>
      <c r="N12" s="22">
        <v>0</v>
      </c>
    </row>
    <row r="13" spans="2:14" ht="20.100000000000001" customHeight="1" thickBot="1" x14ac:dyDescent="0.25">
      <c r="B13" s="6" t="s">
        <v>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3</v>
      </c>
      <c r="J13" s="22">
        <v>2</v>
      </c>
      <c r="K13" s="22">
        <v>1</v>
      </c>
      <c r="L13" s="22">
        <v>0</v>
      </c>
      <c r="M13" s="22">
        <v>0</v>
      </c>
      <c r="N13" s="22">
        <v>0</v>
      </c>
    </row>
    <row r="14" spans="2:14" ht="20.100000000000001" customHeight="1" thickBot="1" x14ac:dyDescent="0.25">
      <c r="B14" s="6" t="s">
        <v>5</v>
      </c>
      <c r="C14" s="22">
        <v>12</v>
      </c>
      <c r="D14" s="22">
        <v>7</v>
      </c>
      <c r="E14" s="22">
        <v>5</v>
      </c>
      <c r="F14" s="22">
        <v>2</v>
      </c>
      <c r="G14" s="22">
        <v>2</v>
      </c>
      <c r="H14" s="22">
        <v>0</v>
      </c>
      <c r="I14" s="22">
        <v>16</v>
      </c>
      <c r="J14" s="22">
        <v>12</v>
      </c>
      <c r="K14" s="22">
        <v>4</v>
      </c>
      <c r="L14" s="22">
        <v>1</v>
      </c>
      <c r="M14" s="22">
        <v>1</v>
      </c>
      <c r="N14" s="22">
        <v>0</v>
      </c>
    </row>
    <row r="15" spans="2:14" ht="20.100000000000001" customHeight="1" thickBot="1" x14ac:dyDescent="0.25">
      <c r="B15" s="6" t="s">
        <v>6</v>
      </c>
      <c r="C15" s="22">
        <v>19</v>
      </c>
      <c r="D15" s="22">
        <v>18</v>
      </c>
      <c r="E15" s="22">
        <v>1</v>
      </c>
      <c r="F15" s="22">
        <v>1</v>
      </c>
      <c r="G15" s="22">
        <v>1</v>
      </c>
      <c r="H15" s="22">
        <v>0</v>
      </c>
      <c r="I15" s="22">
        <v>17</v>
      </c>
      <c r="J15" s="22">
        <v>16</v>
      </c>
      <c r="K15" s="22">
        <v>1</v>
      </c>
      <c r="L15" s="22">
        <v>0</v>
      </c>
      <c r="M15" s="22">
        <v>0</v>
      </c>
      <c r="N15" s="22">
        <v>0</v>
      </c>
    </row>
    <row r="16" spans="2:14" ht="20.100000000000001" customHeight="1" thickBot="1" x14ac:dyDescent="0.25">
      <c r="B16" s="6" t="s">
        <v>7</v>
      </c>
      <c r="C16" s="22">
        <v>4</v>
      </c>
      <c r="D16" s="22">
        <v>4</v>
      </c>
      <c r="E16" s="22">
        <v>0</v>
      </c>
      <c r="F16" s="22">
        <v>0</v>
      </c>
      <c r="G16" s="22">
        <v>0</v>
      </c>
      <c r="H16" s="22">
        <v>0</v>
      </c>
      <c r="I16" s="22">
        <v>6</v>
      </c>
      <c r="J16" s="22">
        <v>6</v>
      </c>
      <c r="K16" s="22">
        <v>0</v>
      </c>
      <c r="L16" s="22">
        <v>0</v>
      </c>
      <c r="M16" s="22">
        <v>0</v>
      </c>
      <c r="N16" s="22">
        <v>0</v>
      </c>
    </row>
    <row r="17" spans="2:14" ht="20.100000000000001" customHeight="1" thickBot="1" x14ac:dyDescent="0.25">
      <c r="B17" s="6" t="s">
        <v>8</v>
      </c>
      <c r="C17" s="22">
        <v>12</v>
      </c>
      <c r="D17" s="22">
        <v>11</v>
      </c>
      <c r="E17" s="22">
        <v>1</v>
      </c>
      <c r="F17" s="22">
        <v>2</v>
      </c>
      <c r="G17" s="22">
        <v>2</v>
      </c>
      <c r="H17" s="22">
        <v>0</v>
      </c>
      <c r="I17" s="22">
        <v>16</v>
      </c>
      <c r="J17" s="22">
        <v>12</v>
      </c>
      <c r="K17" s="22">
        <v>4</v>
      </c>
      <c r="L17" s="22">
        <v>2</v>
      </c>
      <c r="M17" s="22">
        <v>2</v>
      </c>
      <c r="N17" s="22">
        <v>0</v>
      </c>
    </row>
    <row r="18" spans="2:14" ht="20.100000000000001" customHeight="1" thickBot="1" x14ac:dyDescent="0.25">
      <c r="B18" s="6" t="s">
        <v>9</v>
      </c>
      <c r="C18" s="22">
        <v>5</v>
      </c>
      <c r="D18" s="22">
        <v>3</v>
      </c>
      <c r="E18" s="22">
        <v>2</v>
      </c>
      <c r="F18" s="22">
        <v>3</v>
      </c>
      <c r="G18" s="22">
        <v>3</v>
      </c>
      <c r="H18" s="22">
        <v>0</v>
      </c>
      <c r="I18" s="22">
        <v>6</v>
      </c>
      <c r="J18" s="22">
        <v>6</v>
      </c>
      <c r="K18" s="22">
        <v>0</v>
      </c>
      <c r="L18" s="22">
        <v>0</v>
      </c>
      <c r="M18" s="22">
        <v>0</v>
      </c>
      <c r="N18" s="22">
        <v>0</v>
      </c>
    </row>
    <row r="19" spans="2:14" ht="20.100000000000001" customHeight="1" thickBot="1" x14ac:dyDescent="0.25">
      <c r="B19" s="6" t="s">
        <v>10</v>
      </c>
      <c r="C19" s="22">
        <v>17</v>
      </c>
      <c r="D19" s="22">
        <v>13</v>
      </c>
      <c r="E19" s="22">
        <v>4</v>
      </c>
      <c r="F19" s="22">
        <v>4</v>
      </c>
      <c r="G19" s="22">
        <v>4</v>
      </c>
      <c r="H19" s="22">
        <v>0</v>
      </c>
      <c r="I19" s="22">
        <v>27</v>
      </c>
      <c r="J19" s="22">
        <v>19</v>
      </c>
      <c r="K19" s="22">
        <v>8</v>
      </c>
      <c r="L19" s="22">
        <v>1</v>
      </c>
      <c r="M19" s="22">
        <v>1</v>
      </c>
      <c r="N19" s="22">
        <v>0</v>
      </c>
    </row>
    <row r="20" spans="2:14" ht="20.100000000000001" customHeight="1" thickBot="1" x14ac:dyDescent="0.25">
      <c r="B20" s="6" t="s">
        <v>11</v>
      </c>
      <c r="C20" s="22">
        <v>41</v>
      </c>
      <c r="D20" s="22">
        <v>34</v>
      </c>
      <c r="E20" s="22">
        <v>7</v>
      </c>
      <c r="F20" s="22">
        <v>2</v>
      </c>
      <c r="G20" s="22">
        <v>2</v>
      </c>
      <c r="H20" s="22">
        <v>0</v>
      </c>
      <c r="I20" s="22">
        <v>35</v>
      </c>
      <c r="J20" s="22">
        <v>30</v>
      </c>
      <c r="K20" s="22">
        <v>5</v>
      </c>
      <c r="L20" s="22">
        <v>4</v>
      </c>
      <c r="M20" s="22">
        <v>4</v>
      </c>
      <c r="N20" s="22">
        <v>0</v>
      </c>
    </row>
    <row r="21" spans="2:14" ht="20.100000000000001" customHeight="1" thickBot="1" x14ac:dyDescent="0.25">
      <c r="B21" s="6" t="s">
        <v>12</v>
      </c>
      <c r="C21" s="22">
        <v>3</v>
      </c>
      <c r="D21" s="22">
        <v>3</v>
      </c>
      <c r="E21" s="22">
        <v>0</v>
      </c>
      <c r="F21" s="22">
        <v>0</v>
      </c>
      <c r="G21" s="22">
        <v>0</v>
      </c>
      <c r="H21" s="22">
        <v>0</v>
      </c>
      <c r="I21" s="22">
        <v>5</v>
      </c>
      <c r="J21" s="22">
        <v>4</v>
      </c>
      <c r="K21" s="22">
        <v>1</v>
      </c>
      <c r="L21" s="22">
        <v>3</v>
      </c>
      <c r="M21" s="22">
        <v>3</v>
      </c>
      <c r="N21" s="22">
        <v>0</v>
      </c>
    </row>
    <row r="22" spans="2:14" ht="20.100000000000001" customHeight="1" thickBot="1" x14ac:dyDescent="0.25">
      <c r="B22" s="6" t="s">
        <v>13</v>
      </c>
      <c r="C22" s="22">
        <v>5</v>
      </c>
      <c r="D22" s="22">
        <v>5</v>
      </c>
      <c r="E22" s="22">
        <v>0</v>
      </c>
      <c r="F22" s="22">
        <v>2</v>
      </c>
      <c r="G22" s="22">
        <v>2</v>
      </c>
      <c r="H22" s="22">
        <v>0</v>
      </c>
      <c r="I22" s="22">
        <v>9</v>
      </c>
      <c r="J22" s="22">
        <v>8</v>
      </c>
      <c r="K22" s="22">
        <v>1</v>
      </c>
      <c r="L22" s="22">
        <v>3</v>
      </c>
      <c r="M22" s="22">
        <v>2</v>
      </c>
      <c r="N22" s="22">
        <v>1</v>
      </c>
    </row>
    <row r="23" spans="2:14" ht="20.100000000000001" customHeight="1" thickBot="1" x14ac:dyDescent="0.25">
      <c r="B23" s="6" t="s">
        <v>14</v>
      </c>
      <c r="C23" s="22">
        <v>10</v>
      </c>
      <c r="D23" s="22">
        <v>8</v>
      </c>
      <c r="E23" s="22">
        <v>2</v>
      </c>
      <c r="F23" s="22">
        <v>4</v>
      </c>
      <c r="G23" s="22">
        <v>3</v>
      </c>
      <c r="H23" s="22">
        <v>1</v>
      </c>
      <c r="I23" s="22">
        <v>17</v>
      </c>
      <c r="J23" s="22">
        <v>11</v>
      </c>
      <c r="K23" s="22">
        <v>6</v>
      </c>
      <c r="L23" s="22">
        <v>5</v>
      </c>
      <c r="M23" s="22">
        <v>5</v>
      </c>
      <c r="N23" s="22">
        <v>0</v>
      </c>
    </row>
    <row r="24" spans="2:14" ht="20.100000000000001" customHeight="1" thickBot="1" x14ac:dyDescent="0.25">
      <c r="B24" s="6" t="s">
        <v>15</v>
      </c>
      <c r="C24" s="22">
        <v>17</v>
      </c>
      <c r="D24" s="22">
        <v>15</v>
      </c>
      <c r="E24" s="22">
        <v>2</v>
      </c>
      <c r="F24" s="22">
        <v>0</v>
      </c>
      <c r="G24" s="22">
        <v>0</v>
      </c>
      <c r="H24" s="22">
        <v>0</v>
      </c>
      <c r="I24" s="22">
        <v>17</v>
      </c>
      <c r="J24" s="22">
        <v>17</v>
      </c>
      <c r="K24" s="22">
        <v>0</v>
      </c>
      <c r="L24" s="22">
        <v>0</v>
      </c>
      <c r="M24" s="22">
        <v>0</v>
      </c>
      <c r="N24" s="22">
        <v>0</v>
      </c>
    </row>
    <row r="25" spans="2:14" ht="20.100000000000001" customHeight="1" thickBot="1" x14ac:dyDescent="0.25">
      <c r="B25" s="6" t="s">
        <v>16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8</v>
      </c>
      <c r="J25" s="22">
        <v>6</v>
      </c>
      <c r="K25" s="22">
        <v>2</v>
      </c>
      <c r="L25" s="22">
        <v>0</v>
      </c>
      <c r="M25" s="22">
        <v>0</v>
      </c>
      <c r="N25" s="22">
        <v>0</v>
      </c>
    </row>
    <row r="26" spans="2:14" ht="20.100000000000001" customHeight="1" thickBot="1" x14ac:dyDescent="0.25">
      <c r="B26" s="7" t="s">
        <v>17</v>
      </c>
      <c r="C26" s="22">
        <v>16</v>
      </c>
      <c r="D26" s="22">
        <v>14</v>
      </c>
      <c r="E26" s="22">
        <v>2</v>
      </c>
      <c r="F26" s="22">
        <v>0</v>
      </c>
      <c r="G26" s="22">
        <v>0</v>
      </c>
      <c r="H26" s="22">
        <v>0</v>
      </c>
      <c r="I26" s="22">
        <v>14</v>
      </c>
      <c r="J26" s="22">
        <v>11</v>
      </c>
      <c r="K26" s="22">
        <v>3</v>
      </c>
      <c r="L26" s="22">
        <v>0</v>
      </c>
      <c r="M26" s="22">
        <v>0</v>
      </c>
      <c r="N26" s="22">
        <v>0</v>
      </c>
    </row>
    <row r="27" spans="2:14" ht="20.100000000000001" customHeight="1" thickBot="1" x14ac:dyDescent="0.25">
      <c r="B27" s="8" t="s">
        <v>18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6</v>
      </c>
      <c r="J27" s="22">
        <v>6</v>
      </c>
      <c r="K27" s="22">
        <v>0</v>
      </c>
      <c r="L27" s="22">
        <v>0</v>
      </c>
      <c r="M27" s="22">
        <v>0</v>
      </c>
      <c r="N27" s="22">
        <v>0</v>
      </c>
    </row>
    <row r="28" spans="2:14" ht="20.100000000000001" customHeight="1" thickBot="1" x14ac:dyDescent="0.25">
      <c r="B28" s="9" t="s">
        <v>19</v>
      </c>
      <c r="C28" s="12">
        <f>SUM(C11:C27)</f>
        <v>225</v>
      </c>
      <c r="D28" s="12">
        <f t="shared" ref="D28:N28" si="0">SUM(D11:D27)</f>
        <v>194</v>
      </c>
      <c r="E28" s="12">
        <f t="shared" si="0"/>
        <v>31</v>
      </c>
      <c r="F28" s="12">
        <f t="shared" si="0"/>
        <v>32</v>
      </c>
      <c r="G28" s="12">
        <f t="shared" si="0"/>
        <v>29</v>
      </c>
      <c r="H28" s="12">
        <f t="shared" si="0"/>
        <v>3</v>
      </c>
      <c r="I28" s="12">
        <f t="shared" si="0"/>
        <v>278</v>
      </c>
      <c r="J28" s="12">
        <f t="shared" si="0"/>
        <v>229</v>
      </c>
      <c r="K28" s="12">
        <f t="shared" si="0"/>
        <v>49</v>
      </c>
      <c r="L28" s="12">
        <f t="shared" si="0"/>
        <v>27</v>
      </c>
      <c r="M28" s="12">
        <f t="shared" si="0"/>
        <v>26</v>
      </c>
      <c r="N28" s="12">
        <f t="shared" si="0"/>
        <v>1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2" spans="2:14" ht="62.25" customHeight="1" thickBot="1" x14ac:dyDescent="0.25">
      <c r="C32" s="27" t="s">
        <v>125</v>
      </c>
      <c r="D32" s="28"/>
      <c r="E32" s="28"/>
      <c r="F32" s="27" t="s">
        <v>126</v>
      </c>
      <c r="G32" s="28"/>
      <c r="H32" s="28"/>
    </row>
    <row r="33" spans="2:8" ht="44.25" customHeight="1" thickBot="1" x14ac:dyDescent="0.25">
      <c r="C33" s="10" t="s">
        <v>65</v>
      </c>
      <c r="D33" s="10" t="s">
        <v>63</v>
      </c>
      <c r="E33" s="10" t="s">
        <v>64</v>
      </c>
      <c r="F33" s="10" t="s">
        <v>65</v>
      </c>
      <c r="G33" s="10" t="s">
        <v>63</v>
      </c>
      <c r="H33" s="10" t="s">
        <v>64</v>
      </c>
    </row>
    <row r="34" spans="2:8" ht="20.100000000000001" customHeight="1" thickBot="1" x14ac:dyDescent="0.25">
      <c r="B34" s="5" t="s">
        <v>2</v>
      </c>
      <c r="C34" s="14">
        <f t="shared" ref="C34:H49" si="1">IF(C11=0,"-",IF(I11=0,"-",(I11-C11)/C11))</f>
        <v>0.1206896551724138</v>
      </c>
      <c r="D34" s="14">
        <f t="shared" si="1"/>
        <v>0</v>
      </c>
      <c r="E34" s="14">
        <f t="shared" si="1"/>
        <v>1.4</v>
      </c>
      <c r="F34" s="14">
        <f t="shared" si="1"/>
        <v>-0.27272727272727271</v>
      </c>
      <c r="G34" s="14">
        <f t="shared" si="1"/>
        <v>-0.2</v>
      </c>
      <c r="H34" s="14" t="str">
        <f t="shared" si="1"/>
        <v>-</v>
      </c>
    </row>
    <row r="35" spans="2:8" ht="20.100000000000001" customHeight="1" thickBot="1" x14ac:dyDescent="0.25">
      <c r="B35" s="6" t="s">
        <v>3</v>
      </c>
      <c r="C35" s="14">
        <f t="shared" si="1"/>
        <v>1.2</v>
      </c>
      <c r="D35" s="14">
        <f t="shared" si="1"/>
        <v>1</v>
      </c>
      <c r="E35" s="14" t="str">
        <f t="shared" si="1"/>
        <v>-</v>
      </c>
      <c r="F35" s="14" t="str">
        <f t="shared" si="1"/>
        <v>-</v>
      </c>
      <c r="G35" s="14" t="str">
        <f t="shared" si="1"/>
        <v>-</v>
      </c>
      <c r="H35" s="14" t="str">
        <f t="shared" si="1"/>
        <v>-</v>
      </c>
    </row>
    <row r="36" spans="2:8" ht="20.100000000000001" customHeight="1" thickBot="1" x14ac:dyDescent="0.25">
      <c r="B36" s="6" t="s">
        <v>4</v>
      </c>
      <c r="C36" s="14" t="str">
        <f t="shared" si="1"/>
        <v>-</v>
      </c>
      <c r="D36" s="14" t="str">
        <f t="shared" si="1"/>
        <v>-</v>
      </c>
      <c r="E36" s="14" t="str">
        <f t="shared" si="1"/>
        <v>-</v>
      </c>
      <c r="F36" s="14" t="str">
        <f t="shared" si="1"/>
        <v>-</v>
      </c>
      <c r="G36" s="14" t="str">
        <f t="shared" si="1"/>
        <v>-</v>
      </c>
      <c r="H36" s="14" t="str">
        <f t="shared" si="1"/>
        <v>-</v>
      </c>
    </row>
    <row r="37" spans="2:8" ht="20.100000000000001" customHeight="1" thickBot="1" x14ac:dyDescent="0.25">
      <c r="B37" s="6" t="s">
        <v>5</v>
      </c>
      <c r="C37" s="14">
        <f t="shared" si="1"/>
        <v>0.33333333333333331</v>
      </c>
      <c r="D37" s="14">
        <f t="shared" si="1"/>
        <v>0.7142857142857143</v>
      </c>
      <c r="E37" s="14">
        <f t="shared" si="1"/>
        <v>-0.2</v>
      </c>
      <c r="F37" s="14">
        <f t="shared" si="1"/>
        <v>-0.5</v>
      </c>
      <c r="G37" s="14">
        <f t="shared" si="1"/>
        <v>-0.5</v>
      </c>
      <c r="H37" s="14" t="str">
        <f t="shared" si="1"/>
        <v>-</v>
      </c>
    </row>
    <row r="38" spans="2:8" ht="20.100000000000001" customHeight="1" thickBot="1" x14ac:dyDescent="0.25">
      <c r="B38" s="6" t="s">
        <v>6</v>
      </c>
      <c r="C38" s="14">
        <f t="shared" si="1"/>
        <v>-0.10526315789473684</v>
      </c>
      <c r="D38" s="14">
        <f t="shared" si="1"/>
        <v>-0.1111111111111111</v>
      </c>
      <c r="E38" s="14">
        <f t="shared" si="1"/>
        <v>0</v>
      </c>
      <c r="F38" s="14" t="str">
        <f t="shared" si="1"/>
        <v>-</v>
      </c>
      <c r="G38" s="14" t="str">
        <f t="shared" si="1"/>
        <v>-</v>
      </c>
      <c r="H38" s="14" t="str">
        <f t="shared" si="1"/>
        <v>-</v>
      </c>
    </row>
    <row r="39" spans="2:8" ht="20.100000000000001" customHeight="1" thickBot="1" x14ac:dyDescent="0.25">
      <c r="B39" s="6" t="s">
        <v>7</v>
      </c>
      <c r="C39" s="14">
        <f t="shared" si="1"/>
        <v>0.5</v>
      </c>
      <c r="D39" s="14">
        <f t="shared" si="1"/>
        <v>0.5</v>
      </c>
      <c r="E39" s="14" t="str">
        <f t="shared" si="1"/>
        <v>-</v>
      </c>
      <c r="F39" s="14" t="str">
        <f t="shared" si="1"/>
        <v>-</v>
      </c>
      <c r="G39" s="14" t="str">
        <f t="shared" si="1"/>
        <v>-</v>
      </c>
      <c r="H39" s="14" t="str">
        <f t="shared" si="1"/>
        <v>-</v>
      </c>
    </row>
    <row r="40" spans="2:8" ht="20.100000000000001" customHeight="1" thickBot="1" x14ac:dyDescent="0.25">
      <c r="B40" s="6" t="s">
        <v>8</v>
      </c>
      <c r="C40" s="14">
        <f t="shared" si="1"/>
        <v>0.33333333333333331</v>
      </c>
      <c r="D40" s="14">
        <f t="shared" si="1"/>
        <v>9.0909090909090912E-2</v>
      </c>
      <c r="E40" s="14">
        <f t="shared" si="1"/>
        <v>3</v>
      </c>
      <c r="F40" s="14">
        <f t="shared" si="1"/>
        <v>0</v>
      </c>
      <c r="G40" s="14">
        <f t="shared" si="1"/>
        <v>0</v>
      </c>
      <c r="H40" s="14" t="str">
        <f t="shared" si="1"/>
        <v>-</v>
      </c>
    </row>
    <row r="41" spans="2:8" ht="20.100000000000001" customHeight="1" thickBot="1" x14ac:dyDescent="0.25">
      <c r="B41" s="6" t="s">
        <v>9</v>
      </c>
      <c r="C41" s="14">
        <f t="shared" si="1"/>
        <v>0.2</v>
      </c>
      <c r="D41" s="14">
        <f t="shared" si="1"/>
        <v>1</v>
      </c>
      <c r="E41" s="14" t="str">
        <f t="shared" si="1"/>
        <v>-</v>
      </c>
      <c r="F41" s="14" t="str">
        <f t="shared" si="1"/>
        <v>-</v>
      </c>
      <c r="G41" s="14" t="str">
        <f t="shared" si="1"/>
        <v>-</v>
      </c>
      <c r="H41" s="14" t="str">
        <f t="shared" si="1"/>
        <v>-</v>
      </c>
    </row>
    <row r="42" spans="2:8" ht="20.100000000000001" customHeight="1" thickBot="1" x14ac:dyDescent="0.25">
      <c r="B42" s="6" t="s">
        <v>10</v>
      </c>
      <c r="C42" s="14">
        <f t="shared" si="1"/>
        <v>0.58823529411764708</v>
      </c>
      <c r="D42" s="14">
        <f t="shared" si="1"/>
        <v>0.46153846153846156</v>
      </c>
      <c r="E42" s="14">
        <f t="shared" si="1"/>
        <v>1</v>
      </c>
      <c r="F42" s="14">
        <f t="shared" si="1"/>
        <v>-0.75</v>
      </c>
      <c r="G42" s="14">
        <f t="shared" si="1"/>
        <v>-0.75</v>
      </c>
      <c r="H42" s="14" t="str">
        <f t="shared" si="1"/>
        <v>-</v>
      </c>
    </row>
    <row r="43" spans="2:8" ht="20.100000000000001" customHeight="1" thickBot="1" x14ac:dyDescent="0.25">
      <c r="B43" s="6" t="s">
        <v>11</v>
      </c>
      <c r="C43" s="14">
        <f t="shared" si="1"/>
        <v>-0.14634146341463414</v>
      </c>
      <c r="D43" s="14">
        <f t="shared" si="1"/>
        <v>-0.11764705882352941</v>
      </c>
      <c r="E43" s="14">
        <f t="shared" si="1"/>
        <v>-0.2857142857142857</v>
      </c>
      <c r="F43" s="14">
        <f t="shared" si="1"/>
        <v>1</v>
      </c>
      <c r="G43" s="14">
        <f t="shared" si="1"/>
        <v>1</v>
      </c>
      <c r="H43" s="14" t="str">
        <f t="shared" si="1"/>
        <v>-</v>
      </c>
    </row>
    <row r="44" spans="2:8" ht="20.100000000000001" customHeight="1" thickBot="1" x14ac:dyDescent="0.25">
      <c r="B44" s="6" t="s">
        <v>12</v>
      </c>
      <c r="C44" s="14">
        <f t="shared" si="1"/>
        <v>0.66666666666666663</v>
      </c>
      <c r="D44" s="14">
        <f t="shared" si="1"/>
        <v>0.33333333333333331</v>
      </c>
      <c r="E44" s="14" t="str">
        <f t="shared" si="1"/>
        <v>-</v>
      </c>
      <c r="F44" s="14" t="str">
        <f t="shared" si="1"/>
        <v>-</v>
      </c>
      <c r="G44" s="14" t="str">
        <f t="shared" si="1"/>
        <v>-</v>
      </c>
      <c r="H44" s="14" t="str">
        <f t="shared" si="1"/>
        <v>-</v>
      </c>
    </row>
    <row r="45" spans="2:8" ht="20.100000000000001" customHeight="1" thickBot="1" x14ac:dyDescent="0.25">
      <c r="B45" s="6" t="s">
        <v>13</v>
      </c>
      <c r="C45" s="14">
        <f t="shared" si="1"/>
        <v>0.8</v>
      </c>
      <c r="D45" s="14">
        <f t="shared" si="1"/>
        <v>0.6</v>
      </c>
      <c r="E45" s="14" t="str">
        <f t="shared" si="1"/>
        <v>-</v>
      </c>
      <c r="F45" s="14">
        <f t="shared" si="1"/>
        <v>0.5</v>
      </c>
      <c r="G45" s="14">
        <f t="shared" si="1"/>
        <v>0</v>
      </c>
      <c r="H45" s="14" t="str">
        <f t="shared" si="1"/>
        <v>-</v>
      </c>
    </row>
    <row r="46" spans="2:8" ht="20.100000000000001" customHeight="1" thickBot="1" x14ac:dyDescent="0.25">
      <c r="B46" s="6" t="s">
        <v>14</v>
      </c>
      <c r="C46" s="14">
        <f t="shared" si="1"/>
        <v>0.7</v>
      </c>
      <c r="D46" s="14">
        <f t="shared" si="1"/>
        <v>0.375</v>
      </c>
      <c r="E46" s="14">
        <f t="shared" si="1"/>
        <v>2</v>
      </c>
      <c r="F46" s="14">
        <f t="shared" si="1"/>
        <v>0.25</v>
      </c>
      <c r="G46" s="14">
        <f t="shared" si="1"/>
        <v>0.66666666666666663</v>
      </c>
      <c r="H46" s="14" t="str">
        <f t="shared" si="1"/>
        <v>-</v>
      </c>
    </row>
    <row r="47" spans="2:8" ht="20.100000000000001" customHeight="1" thickBot="1" x14ac:dyDescent="0.25">
      <c r="B47" s="6" t="s">
        <v>15</v>
      </c>
      <c r="C47" s="14">
        <f t="shared" si="1"/>
        <v>0</v>
      </c>
      <c r="D47" s="14">
        <f t="shared" si="1"/>
        <v>0.13333333333333333</v>
      </c>
      <c r="E47" s="14" t="str">
        <f t="shared" si="1"/>
        <v>-</v>
      </c>
      <c r="F47" s="14" t="str">
        <f t="shared" si="1"/>
        <v>-</v>
      </c>
      <c r="G47" s="14" t="str">
        <f t="shared" si="1"/>
        <v>-</v>
      </c>
      <c r="H47" s="14" t="str">
        <f t="shared" si="1"/>
        <v>-</v>
      </c>
    </row>
    <row r="48" spans="2:8" ht="20.100000000000001" customHeight="1" thickBot="1" x14ac:dyDescent="0.25">
      <c r="B48" s="6" t="s">
        <v>16</v>
      </c>
      <c r="C48" s="14">
        <f t="shared" si="1"/>
        <v>7</v>
      </c>
      <c r="D48" s="14">
        <f t="shared" si="1"/>
        <v>5</v>
      </c>
      <c r="E48" s="14" t="str">
        <f t="shared" si="1"/>
        <v>-</v>
      </c>
      <c r="F48" s="14" t="str">
        <f t="shared" si="1"/>
        <v>-</v>
      </c>
      <c r="G48" s="14" t="str">
        <f t="shared" si="1"/>
        <v>-</v>
      </c>
      <c r="H48" s="14" t="str">
        <f t="shared" si="1"/>
        <v>-</v>
      </c>
    </row>
    <row r="49" spans="2:8" ht="20.100000000000001" customHeight="1" thickBot="1" x14ac:dyDescent="0.25">
      <c r="B49" s="7" t="s">
        <v>17</v>
      </c>
      <c r="C49" s="14">
        <f t="shared" si="1"/>
        <v>-0.125</v>
      </c>
      <c r="D49" s="14">
        <f t="shared" si="1"/>
        <v>-0.21428571428571427</v>
      </c>
      <c r="E49" s="14">
        <f t="shared" si="1"/>
        <v>0.5</v>
      </c>
      <c r="F49" s="14" t="str">
        <f t="shared" si="1"/>
        <v>-</v>
      </c>
      <c r="G49" s="14" t="str">
        <f t="shared" si="1"/>
        <v>-</v>
      </c>
      <c r="H49" s="14" t="str">
        <f t="shared" si="1"/>
        <v>-</v>
      </c>
    </row>
    <row r="50" spans="2:8" ht="20.100000000000001" customHeight="1" thickBot="1" x14ac:dyDescent="0.25">
      <c r="B50" s="8" t="s">
        <v>18</v>
      </c>
      <c r="C50" s="14" t="str">
        <f t="shared" ref="C50:H51" si="2">IF(C27=0,"-",IF(I27=0,"-",(I27-C27)/C27))</f>
        <v>-</v>
      </c>
      <c r="D50" s="14" t="str">
        <f t="shared" si="2"/>
        <v>-</v>
      </c>
      <c r="E50" s="14" t="str">
        <f t="shared" si="2"/>
        <v>-</v>
      </c>
      <c r="F50" s="14" t="str">
        <f t="shared" si="2"/>
        <v>-</v>
      </c>
      <c r="G50" s="14" t="str">
        <f t="shared" si="2"/>
        <v>-</v>
      </c>
      <c r="H50" s="14" t="str">
        <f t="shared" si="2"/>
        <v>-</v>
      </c>
    </row>
    <row r="51" spans="2:8" ht="20.100000000000001" customHeight="1" thickBot="1" x14ac:dyDescent="0.25">
      <c r="B51" s="9" t="s">
        <v>19</v>
      </c>
      <c r="C51" s="15">
        <f t="shared" si="2"/>
        <v>0.23555555555555555</v>
      </c>
      <c r="D51" s="15">
        <f t="shared" si="2"/>
        <v>0.18041237113402062</v>
      </c>
      <c r="E51" s="15">
        <f t="shared" si="2"/>
        <v>0.58064516129032262</v>
      </c>
      <c r="F51" s="15">
        <f t="shared" si="2"/>
        <v>-0.15625</v>
      </c>
      <c r="G51" s="15">
        <f t="shared" si="2"/>
        <v>-0.10344827586206896</v>
      </c>
      <c r="H51" s="15">
        <f t="shared" si="2"/>
        <v>-0.66666666666666663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Audiencias_Sentencias</vt:lpstr>
      <vt:lpstr>Audiencias_Pers Enjuic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2023-04-25T08:35:29Z</dcterms:modified>
</cp:coreProperties>
</file>